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Farmasi\"/>
    </mc:Choice>
  </mc:AlternateContent>
  <xr:revisionPtr revIDLastSave="0" documentId="13_ncr:1_{6973B1CF-44CC-4AE2-AEBF-B762FA2BC870}" xr6:coauthVersionLast="47" xr6:coauthVersionMax="47" xr10:uidLastSave="{00000000-0000-0000-0000-000000000000}"/>
  <bookViews>
    <workbookView xWindow="-120" yWindow="-120" windowWidth="29040" windowHeight="15720" firstSheet="7" activeTab="7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state="hidden" r:id="rId5"/>
    <sheet name="MEI 2023" sheetId="23" state="hidden" r:id="rId6"/>
    <sheet name="JUNI 2023" sheetId="24" state="hidden" r:id="rId7"/>
    <sheet name="JULI 2023" sheetId="25" r:id="rId8"/>
    <sheet name="Sheet2" sheetId="27" state="hidden" r:id="rId9"/>
    <sheet name="AGUSTUS 2023" sheetId="26" state="hidden" r:id="rId10"/>
    <sheet name="Sheet3" sheetId="3" state="hidden" r:id="rId11"/>
    <sheet name="Sheet1" sheetId="21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J217" i="23"/>
  <c r="D223" i="24"/>
  <c r="F223" i="24" s="1"/>
  <c r="H223" i="24" s="1"/>
  <c r="J216" i="22"/>
  <c r="A250" i="22"/>
  <c r="A191" i="20"/>
  <c r="I338" i="19"/>
  <c r="J158" i="25" l="1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I246" i="22"/>
  <c r="I334" i="22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8" i="25" l="1"/>
  <c r="I167" i="26"/>
  <c r="J196" i="25"/>
  <c r="I198" i="25" s="1"/>
  <c r="J346" i="25" s="1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<sst xmlns="http://schemas.openxmlformats.org/spreadsheetml/2006/main" count="6116" uniqueCount="438">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</sst>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9" fillId="0" borderId="0" xfId="3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left" vertical="top" wrapText="1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1" fillId="0" borderId="18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8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166" fontId="7" fillId="0" borderId="0" xfId="1" applyNumberFormat="1" applyFont="1" applyAlignment="1">
      <alignment horizontal="center"/>
    </xf>
    <xf numFmtId="0" fontId="0" fillId="0" borderId="2" xfId="0" applyBorder="1"/>
    <xf numFmtId="166" fontId="30" fillId="0" borderId="0" xfId="0" applyNumberFormat="1" applyFont="1" applyAlignment="1">
      <alignment vertical="top" wrapText="1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3"/>
      <c r="B2" s="304" t="s">
        <v>413</v>
      </c>
      <c r="C2" s="304"/>
      <c r="D2" s="304"/>
      <c r="E2" s="304"/>
      <c r="F2" s="304"/>
      <c r="G2" s="304"/>
      <c r="H2" s="304"/>
    </row>
    <row r="3" spans="1:12" ht="31.5" x14ac:dyDescent="0.5">
      <c r="A3" s="303"/>
      <c r="B3" s="305" t="s">
        <v>306</v>
      </c>
      <c r="C3" s="305"/>
      <c r="D3" s="305"/>
      <c r="E3" s="305"/>
      <c r="F3" s="305"/>
      <c r="G3" s="305"/>
      <c r="H3" s="305"/>
    </row>
    <row r="4" spans="1:12" x14ac:dyDescent="0.25">
      <c r="A4" s="303"/>
      <c r="B4" s="306" t="s">
        <v>307</v>
      </c>
      <c r="C4" s="306"/>
      <c r="D4" s="306"/>
      <c r="E4" s="306"/>
      <c r="F4" s="306"/>
      <c r="G4" s="306"/>
      <c r="H4" s="306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07" t="s">
        <v>310</v>
      </c>
      <c r="D8" s="307"/>
      <c r="E8" s="307"/>
      <c r="F8" s="307"/>
      <c r="G8" s="307"/>
    </row>
    <row r="9" spans="1:12" x14ac:dyDescent="0.25">
      <c r="C9" s="315" t="s">
        <v>422</v>
      </c>
      <c r="D9" s="315"/>
      <c r="E9" s="315"/>
      <c r="F9" s="315"/>
      <c r="G9" s="315"/>
    </row>
    <row r="10" spans="1:12" x14ac:dyDescent="0.25">
      <c r="C10" s="316" t="s">
        <v>311</v>
      </c>
      <c r="D10" s="316"/>
      <c r="E10" s="316"/>
      <c r="F10" s="316"/>
      <c r="G10" s="316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17" t="s">
        <v>321</v>
      </c>
      <c r="C22" s="317"/>
      <c r="D22" s="317"/>
      <c r="E22" s="317"/>
      <c r="F22" s="317"/>
      <c r="G22" s="317"/>
      <c r="H22" s="317" t="s">
        <v>322</v>
      </c>
      <c r="I22" s="317"/>
    </row>
    <row r="23" spans="1:17" x14ac:dyDescent="0.25">
      <c r="A23" s="192">
        <v>1</v>
      </c>
      <c r="B23" s="318" t="s">
        <v>323</v>
      </c>
      <c r="C23" s="318"/>
      <c r="D23" s="318"/>
      <c r="E23" s="318"/>
      <c r="F23" s="318"/>
      <c r="G23" s="318"/>
      <c r="H23" s="319">
        <f>H83</f>
        <v>299938485</v>
      </c>
      <c r="I23" s="319"/>
    </row>
    <row r="24" spans="1:17" x14ac:dyDescent="0.25">
      <c r="A24" s="193">
        <v>2</v>
      </c>
      <c r="B24" s="308" t="s">
        <v>324</v>
      </c>
      <c r="C24" s="308"/>
      <c r="D24" s="308"/>
      <c r="E24" s="308"/>
      <c r="F24" s="308"/>
      <c r="G24" s="308"/>
      <c r="H24" s="309">
        <f t="shared" ref="H24:H28" si="0">H84</f>
        <v>166400487</v>
      </c>
      <c r="I24" s="309"/>
    </row>
    <row r="25" spans="1:17" x14ac:dyDescent="0.25">
      <c r="A25" s="193">
        <v>3</v>
      </c>
      <c r="B25" s="308" t="s">
        <v>302</v>
      </c>
      <c r="C25" s="308"/>
      <c r="D25" s="308"/>
      <c r="E25" s="308"/>
      <c r="F25" s="308"/>
      <c r="G25" s="308"/>
      <c r="H25" s="309">
        <f>H85</f>
        <v>391191850</v>
      </c>
      <c r="I25" s="309"/>
    </row>
    <row r="26" spans="1:17" x14ac:dyDescent="0.25">
      <c r="A26" s="193">
        <v>4</v>
      </c>
      <c r="B26" s="308" t="s">
        <v>325</v>
      </c>
      <c r="C26" s="308"/>
      <c r="D26" s="308"/>
      <c r="E26" s="308"/>
      <c r="F26" s="308"/>
      <c r="G26" s="308"/>
      <c r="H26" s="309">
        <f t="shared" si="0"/>
        <v>174330210</v>
      </c>
      <c r="I26" s="309"/>
    </row>
    <row r="27" spans="1:17" x14ac:dyDescent="0.25">
      <c r="A27" s="193">
        <v>5</v>
      </c>
      <c r="B27" s="308" t="s">
        <v>326</v>
      </c>
      <c r="C27" s="308"/>
      <c r="D27" s="308"/>
      <c r="E27" s="308"/>
      <c r="F27" s="308"/>
      <c r="G27" s="308"/>
      <c r="H27" s="309">
        <f t="shared" si="0"/>
        <v>60014870</v>
      </c>
      <c r="I27" s="309"/>
    </row>
    <row r="28" spans="1:17" x14ac:dyDescent="0.25">
      <c r="A28" s="193">
        <v>6</v>
      </c>
      <c r="B28" s="308" t="s">
        <v>327</v>
      </c>
      <c r="C28" s="308"/>
      <c r="D28" s="308"/>
      <c r="E28" s="308"/>
      <c r="F28" s="308"/>
      <c r="G28" s="308"/>
      <c r="H28" s="309">
        <f t="shared" si="0"/>
        <v>40603500</v>
      </c>
      <c r="I28" s="309"/>
    </row>
    <row r="29" spans="1:17" x14ac:dyDescent="0.25">
      <c r="A29" s="193">
        <v>7</v>
      </c>
      <c r="B29" s="320" t="s">
        <v>328</v>
      </c>
      <c r="C29" s="321"/>
      <c r="D29" s="321"/>
      <c r="E29" s="321"/>
      <c r="F29" s="321"/>
      <c r="G29" s="322"/>
      <c r="H29" s="323">
        <f>[1]Sheet1!$F$99</f>
        <v>26567835</v>
      </c>
      <c r="I29" s="324"/>
      <c r="L29" s="302" t="s">
        <v>424</v>
      </c>
      <c r="M29" s="302"/>
      <c r="N29" s="302"/>
    </row>
    <row r="30" spans="1:17" x14ac:dyDescent="0.25">
      <c r="A30" s="193">
        <v>8</v>
      </c>
      <c r="B30" s="310" t="s">
        <v>329</v>
      </c>
      <c r="C30" s="311"/>
      <c r="D30" s="311"/>
      <c r="E30" s="311"/>
      <c r="F30" s="311"/>
      <c r="G30" s="312"/>
      <c r="H30" s="330">
        <f>Q33</f>
        <v>4530944060</v>
      </c>
      <c r="I30" s="331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0" t="s">
        <v>330</v>
      </c>
      <c r="C31" s="311"/>
      <c r="D31" s="311"/>
      <c r="E31" s="311"/>
      <c r="F31" s="311"/>
      <c r="G31" s="312"/>
      <c r="H31" s="325">
        <f>Q37</f>
        <v>1866380165</v>
      </c>
      <c r="I31" s="326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0" t="s">
        <v>331</v>
      </c>
      <c r="C32" s="311"/>
      <c r="D32" s="311"/>
      <c r="E32" s="311"/>
      <c r="F32" s="311"/>
      <c r="G32" s="312"/>
      <c r="H32" s="327">
        <f>'[2]gas medis'!$F$13</f>
        <v>32413920</v>
      </c>
      <c r="I32" s="328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0" t="s">
        <v>332</v>
      </c>
      <c r="C33" s="311"/>
      <c r="D33" s="311"/>
      <c r="E33" s="311"/>
      <c r="F33" s="311"/>
      <c r="G33" s="312"/>
      <c r="H33" s="323">
        <f>'[3]JUN 2023'!$F$59</f>
        <v>59786009</v>
      </c>
      <c r="I33" s="329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0" t="s">
        <v>333</v>
      </c>
      <c r="C34" s="311"/>
      <c r="D34" s="311"/>
      <c r="E34" s="311"/>
      <c r="F34" s="311"/>
      <c r="G34" s="312"/>
      <c r="H34" s="313">
        <f>'[4]JUNI 2023'!$F$268</f>
        <v>1180286707</v>
      </c>
      <c r="I34" s="314"/>
    </row>
    <row r="35" spans="1:17" x14ac:dyDescent="0.25">
      <c r="A35" s="193">
        <v>13</v>
      </c>
      <c r="B35" s="332" t="s">
        <v>334</v>
      </c>
      <c r="C35" s="333"/>
      <c r="D35" s="333"/>
      <c r="E35" s="333"/>
      <c r="F35" s="333"/>
      <c r="G35" s="333"/>
      <c r="H35" s="323">
        <f>[2]Radiologi!$H$20:$I$20</f>
        <v>144199534</v>
      </c>
      <c r="I35" s="324"/>
    </row>
    <row r="36" spans="1:17" x14ac:dyDescent="0.25">
      <c r="A36" s="193">
        <v>14</v>
      </c>
      <c r="B36" s="332" t="s">
        <v>335</v>
      </c>
      <c r="C36" s="333"/>
      <c r="D36" s="333"/>
      <c r="E36" s="333"/>
      <c r="F36" s="333"/>
      <c r="G36" s="333"/>
      <c r="H36" s="323">
        <f>[2]BDRS!$H$30:$I$30</f>
        <v>265228796</v>
      </c>
      <c r="I36" s="324"/>
      <c r="L36" s="302" t="s">
        <v>425</v>
      </c>
      <c r="M36" s="302"/>
      <c r="N36" s="302"/>
    </row>
    <row r="37" spans="1:17" x14ac:dyDescent="0.25">
      <c r="A37" s="193">
        <v>15</v>
      </c>
      <c r="B37" s="332" t="s">
        <v>336</v>
      </c>
      <c r="C37" s="333"/>
      <c r="D37" s="333"/>
      <c r="E37" s="333"/>
      <c r="F37" s="333"/>
      <c r="G37" s="333"/>
      <c r="H37" s="323">
        <v>37854000</v>
      </c>
      <c r="I37" s="32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32" t="s">
        <v>337</v>
      </c>
      <c r="C38" s="333"/>
      <c r="D38" s="333"/>
      <c r="E38" s="333"/>
      <c r="F38" s="333"/>
      <c r="G38" s="333"/>
      <c r="H38" s="323">
        <f>[2]HD!$H$30:$I$30</f>
        <v>100413821</v>
      </c>
      <c r="I38" s="324"/>
    </row>
    <row r="39" spans="1:17" x14ac:dyDescent="0.25">
      <c r="A39" s="193">
        <v>17</v>
      </c>
      <c r="B39" s="333" t="s">
        <v>412</v>
      </c>
      <c r="C39" s="333"/>
      <c r="D39" s="333"/>
      <c r="E39" s="333"/>
      <c r="F39" s="333"/>
      <c r="G39" s="333"/>
      <c r="H39" s="340">
        <f>H89</f>
        <v>44885086</v>
      </c>
      <c r="I39" s="341"/>
    </row>
    <row r="40" spans="1:17" x14ac:dyDescent="0.25">
      <c r="A40" s="193">
        <v>18</v>
      </c>
      <c r="B40" s="338" t="s">
        <v>370</v>
      </c>
      <c r="C40" s="338"/>
      <c r="D40" s="338"/>
      <c r="E40" s="338"/>
      <c r="F40" s="338"/>
      <c r="G40" s="339"/>
      <c r="H40" s="342">
        <f>H90</f>
        <v>128250000</v>
      </c>
      <c r="I40" s="343"/>
    </row>
    <row r="41" spans="1:17" x14ac:dyDescent="0.25">
      <c r="A41" s="44"/>
      <c r="B41" s="334" t="s">
        <v>264</v>
      </c>
      <c r="C41" s="335"/>
      <c r="D41" s="335"/>
      <c r="E41" s="335"/>
      <c r="F41" s="335"/>
      <c r="G41" s="335"/>
      <c r="H41" s="336">
        <f>SUM(H23:I40)</f>
        <v>9549689335</v>
      </c>
      <c r="I41" s="337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44"/>
      <c r="B46" s="344"/>
      <c r="C46" s="344"/>
      <c r="D46" s="190"/>
      <c r="E46" s="190"/>
      <c r="F46" s="190"/>
      <c r="G46" s="344" t="s">
        <v>339</v>
      </c>
      <c r="H46" s="344"/>
      <c r="I46" s="344"/>
      <c r="J46" s="190"/>
    </row>
    <row r="47" spans="1:17" x14ac:dyDescent="0.25">
      <c r="A47" s="344" t="s">
        <v>340</v>
      </c>
      <c r="B47" s="344"/>
      <c r="C47" s="344"/>
      <c r="D47" s="190"/>
      <c r="E47" s="190"/>
      <c r="F47" s="190"/>
      <c r="G47" s="344" t="s">
        <v>341</v>
      </c>
      <c r="H47" s="344"/>
      <c r="I47" s="344"/>
      <c r="J47" s="190"/>
    </row>
    <row r="48" spans="1:17" x14ac:dyDescent="0.25">
      <c r="A48" s="344"/>
      <c r="B48" s="344"/>
      <c r="C48" s="344"/>
      <c r="D48" s="190"/>
      <c r="E48" s="190"/>
      <c r="F48" s="190"/>
      <c r="G48" s="344"/>
      <c r="H48" s="344"/>
      <c r="I48" s="344"/>
      <c r="J48" s="190"/>
    </row>
    <row r="49" spans="1:12" x14ac:dyDescent="0.25">
      <c r="A49" s="344"/>
      <c r="B49" s="344"/>
      <c r="C49" s="344"/>
      <c r="D49" s="190"/>
      <c r="E49" s="190"/>
      <c r="F49" s="190"/>
      <c r="G49" s="344"/>
      <c r="H49" s="344"/>
      <c r="I49" s="344"/>
      <c r="J49" s="190"/>
    </row>
    <row r="50" spans="1:12" x14ac:dyDescent="0.25">
      <c r="A50" s="345" t="s">
        <v>342</v>
      </c>
      <c r="B50" s="345"/>
      <c r="C50" s="345"/>
      <c r="D50" s="194"/>
      <c r="E50" s="190"/>
      <c r="F50" s="190"/>
      <c r="G50" s="345" t="s">
        <v>266</v>
      </c>
      <c r="H50" s="345"/>
      <c r="I50" s="345"/>
      <c r="J50" s="194"/>
    </row>
    <row r="51" spans="1:12" x14ac:dyDescent="0.25">
      <c r="A51" s="344" t="s">
        <v>343</v>
      </c>
      <c r="B51" s="344"/>
      <c r="C51" s="344"/>
      <c r="D51" s="190"/>
      <c r="E51" s="190"/>
      <c r="F51" s="190"/>
      <c r="G51" s="344" t="s">
        <v>344</v>
      </c>
      <c r="H51" s="344"/>
      <c r="I51" s="34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44" t="s">
        <v>345</v>
      </c>
      <c r="B53" s="344"/>
      <c r="C53" s="344"/>
      <c r="D53" s="344"/>
      <c r="E53" s="344"/>
      <c r="F53" s="344"/>
      <c r="G53" s="344"/>
      <c r="H53" s="344"/>
      <c r="I53" s="344"/>
      <c r="J53" s="190"/>
    </row>
    <row r="54" spans="1:12" x14ac:dyDescent="0.25">
      <c r="A54" s="344" t="s">
        <v>346</v>
      </c>
      <c r="B54" s="344"/>
      <c r="C54" s="344"/>
      <c r="D54" s="344"/>
      <c r="E54" s="344"/>
      <c r="F54" s="344"/>
      <c r="G54" s="344"/>
      <c r="H54" s="344"/>
      <c r="I54" s="344"/>
      <c r="J54" s="190"/>
    </row>
    <row r="55" spans="1:12" x14ac:dyDescent="0.25">
      <c r="A55" s="303"/>
      <c r="B55" s="303"/>
      <c r="C55" s="303"/>
      <c r="D55" s="303"/>
      <c r="E55" s="303"/>
      <c r="F55" s="303"/>
      <c r="G55" s="303"/>
      <c r="H55" s="303"/>
      <c r="I55" s="303"/>
    </row>
    <row r="56" spans="1:12" x14ac:dyDescent="0.25">
      <c r="A56" s="303"/>
      <c r="B56" s="303"/>
      <c r="C56" s="303"/>
      <c r="D56" s="303"/>
      <c r="E56" s="303"/>
      <c r="F56" s="303"/>
      <c r="G56" s="303"/>
      <c r="H56" s="303"/>
      <c r="I56" s="303"/>
    </row>
    <row r="57" spans="1:12" x14ac:dyDescent="0.25">
      <c r="A57" s="345" t="s">
        <v>428</v>
      </c>
      <c r="B57" s="345"/>
      <c r="C57" s="345"/>
      <c r="D57" s="345"/>
      <c r="E57" s="345"/>
      <c r="F57" s="345"/>
      <c r="G57" s="345"/>
      <c r="H57" s="345"/>
      <c r="I57" s="345"/>
      <c r="J57" s="194"/>
    </row>
    <row r="58" spans="1:12" x14ac:dyDescent="0.25">
      <c r="A58" s="344" t="s">
        <v>347</v>
      </c>
      <c r="B58" s="344"/>
      <c r="C58" s="344"/>
      <c r="D58" s="344"/>
      <c r="E58" s="344"/>
      <c r="F58" s="344"/>
      <c r="G58" s="344"/>
      <c r="H58" s="344"/>
      <c r="I58" s="344"/>
      <c r="J58" s="190"/>
    </row>
    <row r="59" spans="1:12" x14ac:dyDescent="0.25">
      <c r="A59" s="344" t="s">
        <v>348</v>
      </c>
      <c r="B59" s="344"/>
      <c r="C59" s="344"/>
      <c r="D59" s="344"/>
      <c r="E59" s="344"/>
      <c r="F59" s="344"/>
      <c r="G59" s="344"/>
      <c r="H59" s="344"/>
      <c r="I59" s="344"/>
      <c r="J59" s="190"/>
    </row>
    <row r="61" spans="1:12" ht="18.75" x14ac:dyDescent="0.25">
      <c r="A61" s="303"/>
      <c r="B61" s="346" t="s">
        <v>416</v>
      </c>
      <c r="C61" s="346"/>
      <c r="D61" s="346"/>
      <c r="E61" s="346"/>
      <c r="F61" s="346"/>
      <c r="G61" s="346"/>
      <c r="H61" s="346"/>
      <c r="I61" s="346"/>
      <c r="K61" s="180"/>
      <c r="L61" s="180"/>
    </row>
    <row r="62" spans="1:12" ht="31.5" x14ac:dyDescent="0.25">
      <c r="A62" s="303"/>
      <c r="B62" s="347" t="s">
        <v>306</v>
      </c>
      <c r="C62" s="347"/>
      <c r="D62" s="347"/>
      <c r="E62" s="347"/>
      <c r="F62" s="347"/>
      <c r="G62" s="347"/>
      <c r="H62" s="347"/>
      <c r="I62" s="347"/>
      <c r="K62" s="180"/>
      <c r="L62" s="180"/>
    </row>
    <row r="63" spans="1:12" x14ac:dyDescent="0.25">
      <c r="A63" s="303"/>
      <c r="B63" s="306" t="s">
        <v>307</v>
      </c>
      <c r="C63" s="306"/>
      <c r="D63" s="306"/>
      <c r="E63" s="306"/>
      <c r="F63" s="306"/>
      <c r="G63" s="306"/>
      <c r="H63" s="306"/>
      <c r="I63" s="306"/>
      <c r="K63" s="180"/>
      <c r="L63" s="180"/>
    </row>
    <row r="64" spans="1:12" x14ac:dyDescent="0.25">
      <c r="A64" s="180"/>
      <c r="B64" s="348" t="s">
        <v>308</v>
      </c>
      <c r="C64" s="348"/>
      <c r="D64" s="348"/>
      <c r="E64" s="348"/>
      <c r="F64" s="348"/>
      <c r="G64" s="348"/>
      <c r="H64" s="348"/>
      <c r="I64" s="348"/>
      <c r="K64" s="180"/>
      <c r="L64" s="180"/>
    </row>
    <row r="65" spans="1:12" ht="15.75" thickBot="1" x14ac:dyDescent="0.3">
      <c r="A65" s="188"/>
      <c r="B65" s="349" t="s">
        <v>309</v>
      </c>
      <c r="C65" s="349"/>
      <c r="D65" s="349"/>
      <c r="E65" s="349"/>
      <c r="F65" s="349"/>
      <c r="G65" s="349"/>
      <c r="H65" s="349"/>
      <c r="I65" s="349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07" t="s">
        <v>310</v>
      </c>
      <c r="D67" s="307"/>
      <c r="E67" s="307"/>
      <c r="F67" s="307"/>
      <c r="G67" s="307"/>
      <c r="H67" s="307"/>
      <c r="K67" s="180"/>
      <c r="L67" s="180"/>
    </row>
    <row r="68" spans="1:12" x14ac:dyDescent="0.25">
      <c r="C68" s="315" t="s">
        <v>421</v>
      </c>
      <c r="D68" s="315"/>
      <c r="E68" s="315"/>
      <c r="F68" s="315"/>
      <c r="G68" s="315"/>
      <c r="H68" s="315"/>
      <c r="K68" s="180"/>
      <c r="L68" s="180"/>
    </row>
    <row r="69" spans="1:12" x14ac:dyDescent="0.25">
      <c r="C69" s="355" t="s">
        <v>417</v>
      </c>
      <c r="D69" s="355"/>
      <c r="E69" s="355"/>
      <c r="F69" s="355"/>
      <c r="G69" s="355"/>
      <c r="H69" s="35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17" t="s">
        <v>321</v>
      </c>
      <c r="C81" s="317"/>
      <c r="D81" s="317"/>
      <c r="E81" s="317"/>
      <c r="F81" s="317"/>
      <c r="G81" s="317"/>
      <c r="H81" s="317" t="s">
        <v>322</v>
      </c>
      <c r="I81" s="317"/>
      <c r="K81" s="180"/>
      <c r="L81" s="180"/>
    </row>
    <row r="82" spans="1:12" x14ac:dyDescent="0.25">
      <c r="A82" s="192"/>
      <c r="B82" s="350"/>
      <c r="C82" s="318"/>
      <c r="D82" s="318"/>
      <c r="E82" s="318"/>
      <c r="F82" s="318"/>
      <c r="G82" s="318"/>
      <c r="H82" s="351"/>
      <c r="I82" s="351"/>
      <c r="K82" s="180"/>
      <c r="L82" s="180"/>
    </row>
    <row r="83" spans="1:12" x14ac:dyDescent="0.25">
      <c r="A83" s="196">
        <v>1</v>
      </c>
      <c r="B83" s="352" t="s">
        <v>323</v>
      </c>
      <c r="C83" s="353"/>
      <c r="D83" s="353"/>
      <c r="E83" s="353"/>
      <c r="F83" s="353"/>
      <c r="G83" s="353"/>
      <c r="H83" s="354">
        <v>299938485</v>
      </c>
      <c r="I83" s="354"/>
      <c r="K83" s="180"/>
      <c r="L83" s="180"/>
    </row>
    <row r="84" spans="1:12" x14ac:dyDescent="0.25">
      <c r="A84" s="193">
        <v>2</v>
      </c>
      <c r="B84" s="312" t="s">
        <v>324</v>
      </c>
      <c r="C84" s="308"/>
      <c r="D84" s="308"/>
      <c r="E84" s="308"/>
      <c r="F84" s="308"/>
      <c r="G84" s="308"/>
      <c r="H84" s="354">
        <v>166400487</v>
      </c>
      <c r="I84" s="354"/>
      <c r="K84" s="180"/>
      <c r="L84" s="180"/>
    </row>
    <row r="85" spans="1:12" x14ac:dyDescent="0.25">
      <c r="A85" s="193">
        <v>3</v>
      </c>
      <c r="B85" s="312" t="s">
        <v>302</v>
      </c>
      <c r="C85" s="308"/>
      <c r="D85" s="308"/>
      <c r="E85" s="308"/>
      <c r="F85" s="308"/>
      <c r="G85" s="308"/>
      <c r="H85" s="358">
        <v>391191850</v>
      </c>
      <c r="I85" s="358"/>
      <c r="K85" s="180"/>
      <c r="L85" s="180"/>
    </row>
    <row r="86" spans="1:12" x14ac:dyDescent="0.25">
      <c r="A86" s="193">
        <v>4</v>
      </c>
      <c r="B86" s="312" t="s">
        <v>325</v>
      </c>
      <c r="C86" s="308"/>
      <c r="D86" s="308"/>
      <c r="E86" s="308"/>
      <c r="F86" s="308"/>
      <c r="G86" s="310"/>
      <c r="H86" s="359">
        <v>174330210</v>
      </c>
      <c r="I86" s="360"/>
      <c r="K86" s="180"/>
      <c r="L86" s="180"/>
    </row>
    <row r="87" spans="1:12" x14ac:dyDescent="0.25">
      <c r="A87" s="193">
        <v>5</v>
      </c>
      <c r="B87" s="312" t="s">
        <v>326</v>
      </c>
      <c r="C87" s="308"/>
      <c r="D87" s="308"/>
      <c r="E87" s="308"/>
      <c r="F87" s="308"/>
      <c r="G87" s="308"/>
      <c r="H87" s="361">
        <v>60014870</v>
      </c>
      <c r="I87" s="362"/>
      <c r="K87" s="180"/>
      <c r="L87" s="180"/>
    </row>
    <row r="88" spans="1:12" x14ac:dyDescent="0.25">
      <c r="A88" s="193">
        <v>6</v>
      </c>
      <c r="B88" s="312" t="s">
        <v>327</v>
      </c>
      <c r="C88" s="308"/>
      <c r="D88" s="308"/>
      <c r="E88" s="308"/>
      <c r="F88" s="308"/>
      <c r="G88" s="308"/>
      <c r="H88" s="354">
        <v>40603500</v>
      </c>
      <c r="I88" s="354"/>
      <c r="K88" s="180"/>
      <c r="L88" s="180"/>
    </row>
    <row r="89" spans="1:12" x14ac:dyDescent="0.25">
      <c r="A89" s="193">
        <v>7</v>
      </c>
      <c r="B89" s="333" t="s">
        <v>412</v>
      </c>
      <c r="C89" s="333"/>
      <c r="D89" s="333"/>
      <c r="E89" s="333"/>
      <c r="F89" s="333"/>
      <c r="G89" s="333"/>
      <c r="H89" s="354">
        <v>44885086</v>
      </c>
      <c r="I89" s="354"/>
      <c r="K89" s="180"/>
      <c r="L89" s="180"/>
    </row>
    <row r="90" spans="1:12" x14ac:dyDescent="0.25">
      <c r="A90" s="32">
        <v>8</v>
      </c>
      <c r="B90" s="338" t="s">
        <v>370</v>
      </c>
      <c r="C90" s="338"/>
      <c r="D90" s="338"/>
      <c r="E90" s="338"/>
      <c r="F90" s="338"/>
      <c r="G90" s="339"/>
      <c r="H90" s="327">
        <v>128250000</v>
      </c>
      <c r="I90" s="328"/>
      <c r="K90" s="180"/>
      <c r="L90" s="180"/>
    </row>
    <row r="91" spans="1:12" x14ac:dyDescent="0.25">
      <c r="A91" s="239"/>
      <c r="B91" s="363"/>
      <c r="C91" s="364"/>
      <c r="D91" s="364"/>
      <c r="E91" s="364"/>
      <c r="F91" s="364"/>
      <c r="G91" s="365"/>
      <c r="H91" s="356"/>
      <c r="I91" s="357"/>
      <c r="K91" s="180"/>
      <c r="L91" s="180"/>
    </row>
    <row r="92" spans="1:12" x14ac:dyDescent="0.25">
      <c r="A92" s="44"/>
      <c r="B92" s="334" t="s">
        <v>264</v>
      </c>
      <c r="C92" s="335"/>
      <c r="D92" s="335"/>
      <c r="E92" s="335"/>
      <c r="F92" s="335"/>
      <c r="G92" s="335"/>
      <c r="H92" s="336">
        <f>SUM(H82:I91)</f>
        <v>1305614488</v>
      </c>
      <c r="I92" s="337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44"/>
      <c r="B98" s="344"/>
      <c r="C98" s="344"/>
      <c r="D98" s="190"/>
      <c r="E98" s="190"/>
      <c r="F98" s="190"/>
      <c r="G98" s="344" t="s">
        <v>339</v>
      </c>
      <c r="H98" s="344"/>
      <c r="I98" s="344"/>
      <c r="K98" s="180"/>
      <c r="L98" s="180"/>
    </row>
    <row r="99" spans="1:12" x14ac:dyDescent="0.25">
      <c r="A99" s="344" t="s">
        <v>340</v>
      </c>
      <c r="B99" s="344"/>
      <c r="C99" s="344"/>
      <c r="D99" s="190"/>
      <c r="E99" s="190"/>
      <c r="F99" s="190"/>
      <c r="G99" s="344" t="s">
        <v>341</v>
      </c>
      <c r="H99" s="344"/>
      <c r="I99" s="344"/>
      <c r="K99" s="180"/>
      <c r="L99" s="180"/>
    </row>
    <row r="100" spans="1:12" x14ac:dyDescent="0.25">
      <c r="A100" s="344"/>
      <c r="B100" s="344"/>
      <c r="C100" s="344"/>
      <c r="D100" s="190"/>
      <c r="E100" s="190"/>
      <c r="F100" s="190"/>
      <c r="G100" s="344"/>
      <c r="H100" s="344"/>
      <c r="I100" s="344"/>
      <c r="K100" s="180"/>
      <c r="L100" s="180"/>
    </row>
    <row r="101" spans="1:12" x14ac:dyDescent="0.25">
      <c r="A101" s="344"/>
      <c r="B101" s="344"/>
      <c r="C101" s="344"/>
      <c r="D101" s="190"/>
      <c r="E101" s="190"/>
      <c r="F101" s="190"/>
      <c r="G101" s="344"/>
      <c r="H101" s="344"/>
      <c r="I101" s="344"/>
      <c r="K101" s="180"/>
      <c r="L101" s="180"/>
    </row>
    <row r="102" spans="1:12" x14ac:dyDescent="0.25">
      <c r="A102" s="345" t="s">
        <v>342</v>
      </c>
      <c r="B102" s="345"/>
      <c r="C102" s="345"/>
      <c r="D102" s="194"/>
      <c r="E102" s="190"/>
      <c r="F102" s="190"/>
      <c r="G102" s="345" t="s">
        <v>266</v>
      </c>
      <c r="H102" s="345"/>
      <c r="I102" s="345"/>
      <c r="K102" s="180"/>
      <c r="L102" s="180"/>
    </row>
    <row r="103" spans="1:12" x14ac:dyDescent="0.25">
      <c r="A103" s="344" t="s">
        <v>343</v>
      </c>
      <c r="B103" s="344"/>
      <c r="C103" s="344"/>
      <c r="D103" s="190"/>
      <c r="E103" s="190"/>
      <c r="F103" s="190"/>
      <c r="G103" s="344" t="s">
        <v>344</v>
      </c>
      <c r="H103" s="344"/>
      <c r="I103" s="34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44" t="s">
        <v>345</v>
      </c>
      <c r="B105" s="344"/>
      <c r="C105" s="344"/>
      <c r="D105" s="344"/>
      <c r="E105" s="344"/>
      <c r="F105" s="344"/>
      <c r="G105" s="344"/>
      <c r="H105" s="344"/>
      <c r="I105" s="344"/>
      <c r="K105" s="180"/>
      <c r="L105" s="180"/>
    </row>
    <row r="106" spans="1:12" x14ac:dyDescent="0.25">
      <c r="A106" s="344" t="s">
        <v>346</v>
      </c>
      <c r="B106" s="344"/>
      <c r="C106" s="344"/>
      <c r="D106" s="344"/>
      <c r="E106" s="344"/>
      <c r="F106" s="344"/>
      <c r="G106" s="344"/>
      <c r="H106" s="344"/>
      <c r="I106" s="344"/>
      <c r="K106" s="180"/>
      <c r="L106" s="180"/>
    </row>
    <row r="107" spans="1:12" x14ac:dyDescent="0.25">
      <c r="A107" s="303"/>
      <c r="B107" s="303"/>
      <c r="C107" s="303"/>
      <c r="D107" s="303"/>
      <c r="E107" s="303"/>
      <c r="F107" s="303"/>
      <c r="G107" s="303"/>
      <c r="H107" s="303"/>
      <c r="I107" s="303"/>
      <c r="K107" s="180"/>
      <c r="L107" s="180"/>
    </row>
    <row r="108" spans="1:12" x14ac:dyDescent="0.25">
      <c r="A108" s="303"/>
      <c r="B108" s="303"/>
      <c r="C108" s="303"/>
      <c r="D108" s="303"/>
      <c r="E108" s="303"/>
      <c r="F108" s="303"/>
      <c r="G108" s="303"/>
      <c r="H108" s="303"/>
      <c r="I108" s="303"/>
      <c r="K108" s="180"/>
      <c r="L108" s="180"/>
    </row>
    <row r="109" spans="1:12" x14ac:dyDescent="0.25">
      <c r="A109" s="345" t="s">
        <v>428</v>
      </c>
      <c r="B109" s="345"/>
      <c r="C109" s="345"/>
      <c r="D109" s="345"/>
      <c r="E109" s="345"/>
      <c r="F109" s="345"/>
      <c r="G109" s="345"/>
      <c r="H109" s="345"/>
      <c r="I109" s="345"/>
      <c r="K109" s="180"/>
      <c r="L109" s="180"/>
    </row>
    <row r="110" spans="1:12" x14ac:dyDescent="0.25">
      <c r="A110" s="344" t="s">
        <v>347</v>
      </c>
      <c r="B110" s="344"/>
      <c r="C110" s="344"/>
      <c r="D110" s="344"/>
      <c r="E110" s="344"/>
      <c r="F110" s="344"/>
      <c r="G110" s="344"/>
      <c r="H110" s="344"/>
      <c r="I110" s="344"/>
      <c r="K110" s="180"/>
      <c r="L110" s="180"/>
    </row>
    <row r="111" spans="1:12" x14ac:dyDescent="0.25">
      <c r="A111" s="344" t="s">
        <v>348</v>
      </c>
      <c r="B111" s="344"/>
      <c r="C111" s="344"/>
      <c r="D111" s="344"/>
      <c r="E111" s="344"/>
      <c r="F111" s="344"/>
      <c r="G111" s="344"/>
      <c r="H111" s="344"/>
      <c r="I111" s="34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429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239421735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430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33046632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AGUSTUS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AGUSTUS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2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99750000</v>
      </c>
      <c r="J197" s="376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2" x14ac:dyDescent="0.25">
      <c r="A200" s="386" t="str">
        <f>A147</f>
        <v>Bulan : AGUSTUS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2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132080667.65000001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AGUSTUS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75" t="s">
        <v>264</v>
      </c>
      <c r="B316" s="379"/>
      <c r="C316" s="379"/>
      <c r="D316" s="379"/>
      <c r="E316" s="379"/>
      <c r="F316" s="379"/>
      <c r="G316" s="379"/>
      <c r="H316" s="376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AGUSTUS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37561500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239421735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132080667.65000001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121948118.90000001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55959070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99750000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37561500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369">
        <f>'[7]AGUSTUS 2023'!$I$301:$J$301</f>
        <v>363122200</v>
      </c>
      <c r="J347" s="369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1049843291.55</v>
      </c>
      <c r="J348" s="371"/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A316:H316"/>
    <mergeCell ref="I316:L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5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5" x14ac:dyDescent="0.25">
      <c r="A4" s="386" t="s">
        <v>303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35" t="s">
        <v>264</v>
      </c>
      <c r="C148" s="335"/>
      <c r="D148" s="335"/>
      <c r="E148" s="335"/>
      <c r="F148" s="335"/>
      <c r="G148" s="335"/>
      <c r="H148" s="394"/>
      <c r="I148" s="395">
        <f>SUM(J11:J145)</f>
        <v>145340600</v>
      </c>
      <c r="J148" s="394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96" t="s">
        <v>284</v>
      </c>
      <c r="B150" s="396"/>
      <c r="C150" s="396"/>
      <c r="D150" s="396"/>
      <c r="E150" s="396"/>
      <c r="F150" s="396"/>
      <c r="G150" s="396"/>
      <c r="H150" s="396"/>
      <c r="I150" s="396"/>
      <c r="J150" s="396"/>
      <c r="K150" s="11"/>
    </row>
    <row r="151" spans="1:11" x14ac:dyDescent="0.25">
      <c r="A151" s="397" t="str">
        <f>A164</f>
        <v>Bulan : JANUARI 2023</v>
      </c>
      <c r="B151" s="397"/>
      <c r="C151" s="397"/>
      <c r="D151" s="397"/>
      <c r="E151" s="397"/>
      <c r="F151" s="397"/>
      <c r="G151" s="397"/>
      <c r="H151" s="397"/>
      <c r="I151" s="397"/>
      <c r="J151" s="397"/>
      <c r="K151" s="11"/>
    </row>
    <row r="152" spans="1:11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11"/>
    </row>
    <row r="153" spans="1:11" x14ac:dyDescent="0.25">
      <c r="A153" s="389" t="s">
        <v>3</v>
      </c>
      <c r="B153" s="389" t="s">
        <v>4</v>
      </c>
      <c r="C153" s="389" t="s">
        <v>153</v>
      </c>
      <c r="D153" s="1" t="s">
        <v>6</v>
      </c>
      <c r="E153" s="147" t="s">
        <v>7</v>
      </c>
      <c r="F153" s="389" t="s">
        <v>8</v>
      </c>
      <c r="G153" s="112" t="s">
        <v>7</v>
      </c>
      <c r="H153" s="389" t="s">
        <v>6</v>
      </c>
      <c r="I153" s="1" t="s">
        <v>263</v>
      </c>
      <c r="J153" s="112" t="s">
        <v>8</v>
      </c>
      <c r="K153" s="11"/>
    </row>
    <row r="154" spans="1:11" x14ac:dyDescent="0.25">
      <c r="A154" s="390"/>
      <c r="B154" s="390"/>
      <c r="C154" s="390"/>
      <c r="D154" s="54" t="s">
        <v>237</v>
      </c>
      <c r="E154" s="140" t="s">
        <v>10</v>
      </c>
      <c r="F154" s="390"/>
      <c r="G154" s="120" t="s">
        <v>11</v>
      </c>
      <c r="H154" s="390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SUM(J156:J159)</f>
        <v>68063161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A183</f>
        <v>Bulan : JANUARI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>
        <v>2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68570123</v>
      </c>
      <c r="J180" s="376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85" t="s">
        <v>152</v>
      </c>
      <c r="B182" s="385"/>
      <c r="C182" s="385"/>
      <c r="D182" s="385"/>
      <c r="E182" s="385"/>
      <c r="F182" s="385"/>
      <c r="G182" s="385"/>
      <c r="H182" s="385"/>
      <c r="I182" s="385"/>
      <c r="J182" s="385"/>
    </row>
    <row r="183" spans="1:11" x14ac:dyDescent="0.25">
      <c r="A183" s="386" t="s">
        <v>304</v>
      </c>
      <c r="B183" s="386"/>
      <c r="C183" s="386"/>
      <c r="D183" s="386"/>
      <c r="E183" s="386"/>
      <c r="F183" s="386"/>
      <c r="G183" s="386"/>
      <c r="H183" s="386"/>
      <c r="I183" s="386"/>
      <c r="J183" s="38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89" t="s">
        <v>3</v>
      </c>
      <c r="B185" s="389" t="s">
        <v>4</v>
      </c>
      <c r="C185" s="389" t="s">
        <v>153</v>
      </c>
      <c r="D185" s="1" t="s">
        <v>6</v>
      </c>
      <c r="E185" s="147" t="s">
        <v>7</v>
      </c>
      <c r="F185" s="389" t="s">
        <v>8</v>
      </c>
      <c r="G185" s="112" t="s">
        <v>7</v>
      </c>
      <c r="H185" s="389" t="s">
        <v>6</v>
      </c>
      <c r="I185" s="178" t="s">
        <v>262</v>
      </c>
      <c r="J185" s="102" t="s">
        <v>8</v>
      </c>
      <c r="K185" s="175"/>
    </row>
    <row r="186" spans="1:11" x14ac:dyDescent="0.25">
      <c r="A186" s="390"/>
      <c r="B186" s="390"/>
      <c r="C186" s="390"/>
      <c r="D186" s="54" t="s">
        <v>154</v>
      </c>
      <c r="E186" s="140" t="s">
        <v>10</v>
      </c>
      <c r="F186" s="390"/>
      <c r="G186" s="120" t="s">
        <v>11</v>
      </c>
      <c r="H186" s="390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0" t="s">
        <v>264</v>
      </c>
      <c r="B234" s="381"/>
      <c r="C234" s="381"/>
      <c r="D234" s="381"/>
      <c r="E234" s="381"/>
      <c r="F234" s="381"/>
      <c r="G234" s="381"/>
      <c r="H234" s="382"/>
      <c r="I234" s="383">
        <f>SUM(J189:J231)</f>
        <v>99755871.969999999</v>
      </c>
      <c r="J234" s="384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85" t="s">
        <v>192</v>
      </c>
      <c r="B237" s="385"/>
      <c r="C237" s="385"/>
      <c r="D237" s="385"/>
      <c r="E237" s="385"/>
      <c r="F237" s="385"/>
      <c r="G237" s="385"/>
      <c r="H237" s="385"/>
      <c r="I237" s="385"/>
      <c r="J237" s="385"/>
      <c r="K237" s="53"/>
    </row>
    <row r="238" spans="1:12" x14ac:dyDescent="0.25">
      <c r="A238" s="386" t="str">
        <f>A183</f>
        <v>Bulan : JANUARI 2023</v>
      </c>
      <c r="B238" s="386"/>
      <c r="C238" s="386"/>
      <c r="D238" s="386"/>
      <c r="E238" s="386"/>
      <c r="F238" s="386"/>
      <c r="G238" s="386"/>
      <c r="H238" s="386"/>
      <c r="I238" s="386"/>
      <c r="J238" s="38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7" t="s">
        <v>3</v>
      </c>
      <c r="B240" s="387" t="s">
        <v>4</v>
      </c>
      <c r="C240" s="387" t="s">
        <v>5</v>
      </c>
      <c r="D240" s="387" t="s">
        <v>193</v>
      </c>
      <c r="E240" s="150" t="s">
        <v>7</v>
      </c>
      <c r="F240" s="387" t="s">
        <v>8</v>
      </c>
      <c r="G240" s="127" t="s">
        <v>7</v>
      </c>
      <c r="H240" s="387" t="s">
        <v>194</v>
      </c>
      <c r="I240" s="178" t="s">
        <v>262</v>
      </c>
      <c r="J240" s="102" t="s">
        <v>8</v>
      </c>
      <c r="K240" s="175"/>
    </row>
    <row r="241" spans="1:17" x14ac:dyDescent="0.25">
      <c r="A241" s="388"/>
      <c r="B241" s="388"/>
      <c r="C241" s="388"/>
      <c r="D241" s="388"/>
      <c r="E241" s="151" t="s">
        <v>10</v>
      </c>
      <c r="F241" s="388"/>
      <c r="G241" s="128" t="s">
        <v>11</v>
      </c>
      <c r="H241" s="388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79" t="s">
        <v>264</v>
      </c>
      <c r="C296" s="379"/>
      <c r="D296" s="379"/>
      <c r="E296" s="379"/>
      <c r="F296" s="379"/>
      <c r="G296" s="379"/>
      <c r="H296" s="376"/>
      <c r="I296" s="379">
        <f>SUM(J244:J295)</f>
        <v>122144809</v>
      </c>
      <c r="J296" s="376"/>
      <c r="K296" s="93"/>
    </row>
    <row r="297" spans="1:17" x14ac:dyDescent="0.25">
      <c r="K297" s="93"/>
    </row>
    <row r="298" spans="1:17" ht="15.75" x14ac:dyDescent="0.25">
      <c r="A298" s="377" t="s">
        <v>235</v>
      </c>
      <c r="B298" s="377"/>
      <c r="C298" s="377"/>
      <c r="D298" s="377"/>
      <c r="E298" s="377"/>
      <c r="F298" s="377"/>
      <c r="G298" s="377"/>
      <c r="H298" s="377"/>
      <c r="I298" s="377"/>
      <c r="J298" s="377"/>
    </row>
    <row r="299" spans="1:17" ht="15.75" x14ac:dyDescent="0.25">
      <c r="A299" s="377" t="s">
        <v>236</v>
      </c>
      <c r="B299" s="377"/>
      <c r="C299" s="377"/>
      <c r="D299" s="377"/>
      <c r="E299" s="377"/>
      <c r="F299" s="377"/>
      <c r="G299" s="377"/>
      <c r="H299" s="377"/>
      <c r="I299" s="377"/>
      <c r="J299" s="377"/>
    </row>
    <row r="300" spans="1:17" s="180" customFormat="1" ht="15.75" customHeight="1" x14ac:dyDescent="0.25">
      <c r="A300" s="378" t="str">
        <f>A183</f>
        <v>Bulan : JANUARI 2023</v>
      </c>
      <c r="B300" s="378"/>
      <c r="C300" s="378"/>
      <c r="D300" s="378"/>
      <c r="E300" s="378"/>
      <c r="F300" s="378"/>
      <c r="G300" s="378"/>
      <c r="H300" s="378"/>
      <c r="I300" s="378"/>
      <c r="J300" s="378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89" t="s">
        <v>3</v>
      </c>
      <c r="B303" s="389" t="s">
        <v>4</v>
      </c>
      <c r="C303" s="389" t="s">
        <v>153</v>
      </c>
      <c r="D303" s="1" t="s">
        <v>6</v>
      </c>
      <c r="E303" s="147" t="s">
        <v>7</v>
      </c>
      <c r="F303" s="389" t="s">
        <v>8</v>
      </c>
      <c r="G303" s="112" t="s">
        <v>7</v>
      </c>
      <c r="H303" s="389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90"/>
      <c r="B304" s="390"/>
      <c r="C304" s="390"/>
      <c r="D304" s="54" t="s">
        <v>237</v>
      </c>
      <c r="E304" s="140" t="s">
        <v>10</v>
      </c>
      <c r="F304" s="390"/>
      <c r="G304" s="120" t="s">
        <v>11</v>
      </c>
      <c r="H304" s="390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2" t="s">
        <v>264</v>
      </c>
      <c r="C318" s="372"/>
      <c r="D318" s="372"/>
      <c r="E318" s="372"/>
      <c r="F318" s="372"/>
      <c r="G318" s="372"/>
      <c r="H318" s="373"/>
      <c r="I318" s="374">
        <f>SUM(J310:J311)</f>
        <v>36702000</v>
      </c>
      <c r="J318" s="373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68" t="s">
        <v>2</v>
      </c>
      <c r="F321" s="368"/>
      <c r="G321" s="368"/>
      <c r="H321" t="s">
        <v>270</v>
      </c>
      <c r="I321" s="369">
        <f>I148+I161</f>
        <v>213403761</v>
      </c>
      <c r="J321" s="369"/>
    </row>
    <row r="322" spans="1:10" x14ac:dyDescent="0.25">
      <c r="E322" s="368" t="s">
        <v>152</v>
      </c>
      <c r="F322" s="368"/>
      <c r="G322" s="368"/>
      <c r="H322" t="s">
        <v>270</v>
      </c>
      <c r="I322" s="369">
        <f>I234</f>
        <v>99755871.969999999</v>
      </c>
      <c r="J322" s="369"/>
    </row>
    <row r="323" spans="1:10" x14ac:dyDescent="0.25">
      <c r="E323" s="368" t="s">
        <v>192</v>
      </c>
      <c r="F323" s="368"/>
      <c r="G323" s="368"/>
      <c r="H323" t="s">
        <v>270</v>
      </c>
      <c r="I323" s="369">
        <f>I296</f>
        <v>122144809</v>
      </c>
      <c r="J323" s="369"/>
    </row>
    <row r="324" spans="1:10" x14ac:dyDescent="0.25">
      <c r="E324" s="368" t="s">
        <v>227</v>
      </c>
      <c r="F324" s="368"/>
      <c r="G324" s="368"/>
      <c r="H324" t="s">
        <v>270</v>
      </c>
      <c r="I324" s="369">
        <f>I180</f>
        <v>68570123</v>
      </c>
      <c r="J324" s="369"/>
    </row>
    <row r="325" spans="1:10" x14ac:dyDescent="0.25">
      <c r="E325" s="368" t="s">
        <v>269</v>
      </c>
      <c r="F325" s="368"/>
      <c r="G325" s="368"/>
      <c r="H325" t="s">
        <v>270</v>
      </c>
      <c r="I325" s="369">
        <f>I318</f>
        <v>36702000</v>
      </c>
      <c r="J325" s="369"/>
    </row>
    <row r="326" spans="1:10" x14ac:dyDescent="0.25">
      <c r="E326" s="368" t="s">
        <v>302</v>
      </c>
      <c r="F326" s="368"/>
      <c r="G326" s="368"/>
      <c r="H326" t="s">
        <v>270</v>
      </c>
      <c r="I326" s="369">
        <f>[6]Desember22!$I$300:$J$300</f>
        <v>279559250</v>
      </c>
      <c r="J326" s="369"/>
    </row>
    <row r="327" spans="1:10" x14ac:dyDescent="0.25">
      <c r="E327" s="370" t="s">
        <v>264</v>
      </c>
      <c r="F327" s="370"/>
      <c r="G327" s="370"/>
      <c r="H327" s="92"/>
      <c r="I327" s="371">
        <f>SUM(I321:J326)</f>
        <v>820135814.97000003</v>
      </c>
      <c r="J327" s="371"/>
    </row>
    <row r="330" spans="1:10" x14ac:dyDescent="0.25">
      <c r="A330" s="367" t="s">
        <v>301</v>
      </c>
      <c r="B330" s="367"/>
      <c r="C330" s="367"/>
      <c r="D330" s="367"/>
      <c r="E330" s="367"/>
      <c r="F330" s="367"/>
      <c r="G330" s="367"/>
      <c r="H330" s="367"/>
      <c r="I330" s="367"/>
      <c r="J330" s="367"/>
    </row>
    <row r="331" spans="1:10" x14ac:dyDescent="0.25">
      <c r="A331" s="367" t="s">
        <v>268</v>
      </c>
      <c r="B331" s="367"/>
      <c r="C331" s="367"/>
      <c r="D331" s="367"/>
      <c r="E331" s="367"/>
      <c r="F331" s="367"/>
      <c r="G331" s="367"/>
      <c r="H331" s="367"/>
      <c r="I331" s="367"/>
      <c r="J331" s="367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66" t="s">
        <v>266</v>
      </c>
      <c r="B335" s="366"/>
      <c r="C335" s="366"/>
      <c r="D335" s="366"/>
      <c r="E335" s="366"/>
      <c r="F335" s="366"/>
      <c r="G335" s="366"/>
      <c r="H335" s="366"/>
      <c r="I335" s="366"/>
      <c r="J335" s="366"/>
    </row>
    <row r="336" spans="1:10" x14ac:dyDescent="0.25">
      <c r="A336" s="367" t="s">
        <v>267</v>
      </c>
      <c r="B336" s="367"/>
      <c r="C336" s="367"/>
      <c r="D336" s="367"/>
      <c r="E336" s="367"/>
      <c r="F336" s="367"/>
      <c r="G336" s="367"/>
      <c r="H336" s="367"/>
      <c r="I336" s="367"/>
      <c r="J336" s="367"/>
    </row>
  </sheetData>
  <mergeCells count="77">
    <mergeCell ref="A2:J2"/>
    <mergeCell ref="A3:J3"/>
    <mergeCell ref="A4:J4"/>
    <mergeCell ref="A7:A8"/>
    <mergeCell ref="B7:B8"/>
    <mergeCell ref="C7:C8"/>
    <mergeCell ref="F7:F8"/>
    <mergeCell ref="H7:H8"/>
    <mergeCell ref="A153:A154"/>
    <mergeCell ref="B153:B154"/>
    <mergeCell ref="C153:C154"/>
    <mergeCell ref="F153:F154"/>
    <mergeCell ref="H153:H154"/>
    <mergeCell ref="B148:H148"/>
    <mergeCell ref="I148:J148"/>
    <mergeCell ref="A150:J150"/>
    <mergeCell ref="A151:J151"/>
    <mergeCell ref="A152:J152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B318:H318"/>
    <mergeCell ref="I318:J318"/>
    <mergeCell ref="E321:G321"/>
    <mergeCell ref="I321:J321"/>
    <mergeCell ref="E322:G322"/>
    <mergeCell ref="I322:J322"/>
    <mergeCell ref="E323:G323"/>
    <mergeCell ref="I323:J323"/>
    <mergeCell ref="E324:G324"/>
    <mergeCell ref="I324:J324"/>
    <mergeCell ref="E325:G325"/>
    <mergeCell ref="I325:J325"/>
    <mergeCell ref="A335:J335"/>
    <mergeCell ref="A336:J336"/>
    <mergeCell ref="E326:G326"/>
    <mergeCell ref="I326:J326"/>
    <mergeCell ref="E327:G327"/>
    <mergeCell ref="I327:J327"/>
    <mergeCell ref="A330:J330"/>
    <mergeCell ref="A331:J331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353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126048700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tr">
        <f>A162</f>
        <v>Bulan :FEBRUARI 2023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60367051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A192</f>
        <v>Bulan :FEBRUARI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66703123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3" t="s">
        <v>365</v>
      </c>
      <c r="B181" s="404"/>
      <c r="C181" s="404"/>
      <c r="D181" s="404"/>
      <c r="E181" s="404"/>
      <c r="F181" s="404"/>
      <c r="G181" s="404"/>
      <c r="H181" s="404"/>
      <c r="I181" s="404"/>
      <c r="J181" s="404"/>
      <c r="K181" s="172"/>
    </row>
    <row r="182" spans="1:11" x14ac:dyDescent="0.25">
      <c r="A182" s="405" t="str">
        <f>A162</f>
        <v>Bulan :FEBRUARI 2023</v>
      </c>
      <c r="B182" s="405"/>
      <c r="C182" s="405"/>
      <c r="D182" s="405"/>
      <c r="E182" s="405"/>
      <c r="F182" s="405"/>
      <c r="G182" s="405"/>
      <c r="H182" s="405"/>
      <c r="I182" s="405"/>
      <c r="J182" s="405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401" t="s">
        <v>366</v>
      </c>
      <c r="B184" s="401" t="s">
        <v>367</v>
      </c>
      <c r="C184" s="401" t="s">
        <v>5</v>
      </c>
      <c r="D184" s="203" t="s">
        <v>6</v>
      </c>
      <c r="E184" s="203" t="s">
        <v>368</v>
      </c>
      <c r="F184" s="401" t="s">
        <v>8</v>
      </c>
      <c r="G184" s="203" t="s">
        <v>7</v>
      </c>
      <c r="H184" s="401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2"/>
      <c r="B185" s="402"/>
      <c r="C185" s="406"/>
      <c r="D185" s="204" t="s">
        <v>371</v>
      </c>
      <c r="E185" s="204" t="s">
        <v>10</v>
      </c>
      <c r="F185" s="402"/>
      <c r="G185" s="204" t="s">
        <v>11</v>
      </c>
      <c r="H185" s="402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398" t="s">
        <v>264</v>
      </c>
      <c r="B189" s="399"/>
      <c r="C189" s="399"/>
      <c r="D189" s="399"/>
      <c r="E189" s="399"/>
      <c r="F189" s="399"/>
      <c r="G189" s="399"/>
      <c r="H189" s="400"/>
      <c r="I189" s="375">
        <f>J187</f>
        <v>168150000</v>
      </c>
      <c r="J189" s="376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85" t="s">
        <v>152</v>
      </c>
      <c r="B191" s="385"/>
      <c r="C191" s="385"/>
      <c r="D191" s="385"/>
      <c r="E191" s="385"/>
      <c r="F191" s="385"/>
      <c r="G191" s="385"/>
      <c r="H191" s="385"/>
      <c r="I191" s="385"/>
      <c r="J191" s="385"/>
    </row>
    <row r="192" spans="1:11" x14ac:dyDescent="0.25">
      <c r="A192" s="386" t="s">
        <v>354</v>
      </c>
      <c r="B192" s="386"/>
      <c r="C192" s="386"/>
      <c r="D192" s="386"/>
      <c r="E192" s="386"/>
      <c r="F192" s="386"/>
      <c r="G192" s="386"/>
      <c r="H192" s="386"/>
      <c r="I192" s="386"/>
      <c r="J192" s="38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89" t="s">
        <v>3</v>
      </c>
      <c r="B194" s="389" t="s">
        <v>4</v>
      </c>
      <c r="C194" s="389" t="s">
        <v>153</v>
      </c>
      <c r="D194" s="1" t="s">
        <v>6</v>
      </c>
      <c r="E194" s="147" t="s">
        <v>7</v>
      </c>
      <c r="F194" s="389" t="s">
        <v>8</v>
      </c>
      <c r="G194" s="112" t="s">
        <v>7</v>
      </c>
      <c r="H194" s="389" t="s">
        <v>6</v>
      </c>
      <c r="I194" s="178" t="s">
        <v>262</v>
      </c>
      <c r="J194" s="102" t="s">
        <v>8</v>
      </c>
      <c r="K194" s="175"/>
    </row>
    <row r="195" spans="1:12" x14ac:dyDescent="0.25">
      <c r="A195" s="390"/>
      <c r="B195" s="390"/>
      <c r="C195" s="390"/>
      <c r="D195" s="54" t="s">
        <v>154</v>
      </c>
      <c r="E195" s="140" t="s">
        <v>10</v>
      </c>
      <c r="F195" s="390"/>
      <c r="G195" s="120" t="s">
        <v>11</v>
      </c>
      <c r="H195" s="390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0" t="s">
        <v>264</v>
      </c>
      <c r="B245" s="381"/>
      <c r="C245" s="381"/>
      <c r="D245" s="381"/>
      <c r="E245" s="381"/>
      <c r="F245" s="381"/>
      <c r="G245" s="381"/>
      <c r="H245" s="382"/>
      <c r="I245" s="383">
        <f>SUM(J198:J242)</f>
        <v>114844513.17</v>
      </c>
      <c r="J245" s="384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85" t="s">
        <v>192</v>
      </c>
      <c r="B248" s="385"/>
      <c r="C248" s="385"/>
      <c r="D248" s="385"/>
      <c r="E248" s="385"/>
      <c r="F248" s="385"/>
      <c r="G248" s="385"/>
      <c r="H248" s="385"/>
      <c r="I248" s="385"/>
      <c r="J248" s="385"/>
      <c r="K248" s="53"/>
    </row>
    <row r="249" spans="1:17" x14ac:dyDescent="0.25">
      <c r="A249" s="386" t="str">
        <f>A192</f>
        <v>Bulan :FEBRUARI 2023</v>
      </c>
      <c r="B249" s="386"/>
      <c r="C249" s="386"/>
      <c r="D249" s="386"/>
      <c r="E249" s="386"/>
      <c r="F249" s="386"/>
      <c r="G249" s="386"/>
      <c r="H249" s="386"/>
      <c r="I249" s="386"/>
      <c r="J249" s="38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7" t="s">
        <v>3</v>
      </c>
      <c r="B251" s="387" t="s">
        <v>4</v>
      </c>
      <c r="C251" s="387" t="s">
        <v>5</v>
      </c>
      <c r="D251" s="387" t="s">
        <v>193</v>
      </c>
      <c r="E251" s="150" t="s">
        <v>7</v>
      </c>
      <c r="F251" s="387" t="s">
        <v>8</v>
      </c>
      <c r="G251" s="127" t="s">
        <v>7</v>
      </c>
      <c r="H251" s="387" t="s">
        <v>194</v>
      </c>
      <c r="I251" s="178" t="s">
        <v>262</v>
      </c>
      <c r="J251" s="102" t="s">
        <v>8</v>
      </c>
      <c r="K251" s="175"/>
    </row>
    <row r="252" spans="1:17" x14ac:dyDescent="0.25">
      <c r="A252" s="388"/>
      <c r="B252" s="388"/>
      <c r="C252" s="388"/>
      <c r="D252" s="388"/>
      <c r="E252" s="151" t="s">
        <v>10</v>
      </c>
      <c r="F252" s="388"/>
      <c r="G252" s="128" t="s">
        <v>11</v>
      </c>
      <c r="H252" s="388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79" t="s">
        <v>264</v>
      </c>
      <c r="C307" s="379"/>
      <c r="D307" s="379"/>
      <c r="E307" s="379"/>
      <c r="F307" s="379"/>
      <c r="G307" s="379"/>
      <c r="H307" s="376"/>
      <c r="I307" s="379">
        <f>SUM(J255:J306)</f>
        <v>101308934</v>
      </c>
      <c r="J307" s="376"/>
      <c r="K307" s="93"/>
    </row>
    <row r="308" spans="1:17" x14ac:dyDescent="0.25">
      <c r="K308" s="93"/>
    </row>
    <row r="309" spans="1:17" ht="15.75" x14ac:dyDescent="0.25">
      <c r="A309" s="377" t="s">
        <v>235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ht="15.75" x14ac:dyDescent="0.25">
      <c r="A310" s="377" t="s">
        <v>236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s="180" customFormat="1" ht="15.75" customHeight="1" x14ac:dyDescent="0.25">
      <c r="A311" s="378" t="str">
        <f>A192</f>
        <v>Bulan :FEBRUARI 2023</v>
      </c>
      <c r="B311" s="378"/>
      <c r="C311" s="378"/>
      <c r="D311" s="378"/>
      <c r="E311" s="378"/>
      <c r="F311" s="378"/>
      <c r="G311" s="378"/>
      <c r="H311" s="378"/>
      <c r="I311" s="378"/>
      <c r="J311" s="378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89" t="s">
        <v>3</v>
      </c>
      <c r="B314" s="389" t="s">
        <v>4</v>
      </c>
      <c r="C314" s="389" t="s">
        <v>153</v>
      </c>
      <c r="D314" s="1" t="s">
        <v>6</v>
      </c>
      <c r="E314" s="147" t="s">
        <v>7</v>
      </c>
      <c r="F314" s="389" t="s">
        <v>8</v>
      </c>
      <c r="G314" s="112" t="s">
        <v>7</v>
      </c>
      <c r="H314" s="389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90"/>
      <c r="B315" s="390"/>
      <c r="C315" s="390"/>
      <c r="D315" s="54" t="s">
        <v>237</v>
      </c>
      <c r="E315" s="140" t="s">
        <v>10</v>
      </c>
      <c r="F315" s="390"/>
      <c r="G315" s="120" t="s">
        <v>11</v>
      </c>
      <c r="H315" s="390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2" t="s">
        <v>264</v>
      </c>
      <c r="C329" s="372"/>
      <c r="D329" s="372"/>
      <c r="E329" s="372"/>
      <c r="F329" s="372"/>
      <c r="G329" s="372"/>
      <c r="H329" s="373"/>
      <c r="I329" s="374">
        <f>SUM(J321:J322)</f>
        <v>5665500</v>
      </c>
      <c r="J329" s="37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68" t="s">
        <v>2</v>
      </c>
      <c r="F332" s="368"/>
      <c r="G332" s="368"/>
      <c r="H332" t="s">
        <v>270</v>
      </c>
      <c r="I332" s="369">
        <f>I146+I159</f>
        <v>186415751</v>
      </c>
      <c r="J332" s="369"/>
    </row>
    <row r="333" spans="1:17" x14ac:dyDescent="0.25">
      <c r="E333" s="368" t="s">
        <v>365</v>
      </c>
      <c r="F333" s="368"/>
      <c r="G333" s="368"/>
      <c r="H333" t="s">
        <v>270</v>
      </c>
      <c r="I333" s="369">
        <f>I189</f>
        <v>168150000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I245</f>
        <v>114844513.17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I307</f>
        <v>101308934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I178</f>
        <v>66703123</v>
      </c>
      <c r="J336" s="369"/>
    </row>
    <row r="337" spans="1:10" x14ac:dyDescent="0.25">
      <c r="E337" s="368" t="s">
        <v>269</v>
      </c>
      <c r="F337" s="368"/>
      <c r="G337" s="368"/>
      <c r="H337" t="s">
        <v>270</v>
      </c>
      <c r="I337" s="369">
        <f>I329</f>
        <v>5665500</v>
      </c>
      <c r="J337" s="369"/>
    </row>
    <row r="338" spans="1:10" x14ac:dyDescent="0.25">
      <c r="E338" s="368" t="s">
        <v>302</v>
      </c>
      <c r="F338" s="368"/>
      <c r="G338" s="368"/>
      <c r="H338" t="s">
        <v>270</v>
      </c>
      <c r="I338" s="369">
        <f>'[7]JANUARI 2023'!$I$297:$J$297</f>
        <v>235132450</v>
      </c>
      <c r="J338" s="369"/>
    </row>
    <row r="339" spans="1:10" x14ac:dyDescent="0.25">
      <c r="E339" s="370" t="s">
        <v>264</v>
      </c>
      <c r="F339" s="370"/>
      <c r="G339" s="370"/>
      <c r="H339" s="92"/>
      <c r="I339" s="371">
        <f>SUM(I332:J338)</f>
        <v>878220271.17000008</v>
      </c>
      <c r="J339" s="371"/>
    </row>
    <row r="342" spans="1:10" x14ac:dyDescent="0.25">
      <c r="A342" s="367" t="s">
        <v>301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367" t="s">
        <v>268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66" t="s">
        <v>266</v>
      </c>
      <c r="B347" s="366"/>
      <c r="C347" s="366"/>
      <c r="D347" s="366"/>
      <c r="E347" s="366"/>
      <c r="F347" s="366"/>
      <c r="G347" s="366"/>
      <c r="H347" s="366"/>
      <c r="I347" s="366"/>
      <c r="J347" s="366"/>
    </row>
    <row r="348" spans="1:10" x14ac:dyDescent="0.25">
      <c r="A348" s="367" t="s">
        <v>267</v>
      </c>
      <c r="B348" s="367"/>
      <c r="C348" s="367"/>
      <c r="D348" s="367"/>
      <c r="E348" s="367"/>
      <c r="F348" s="367"/>
      <c r="G348" s="367"/>
      <c r="H348" s="367"/>
      <c r="I348" s="367"/>
      <c r="J348" s="367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362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35" t="s">
        <v>264</v>
      </c>
      <c r="C146" s="335"/>
      <c r="D146" s="335"/>
      <c r="E146" s="335"/>
      <c r="F146" s="335"/>
      <c r="G146" s="335"/>
      <c r="H146" s="394"/>
      <c r="I146" s="395">
        <f>SUM(J11:J143)</f>
        <v>109191700</v>
      </c>
      <c r="J146" s="394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96" t="s">
        <v>284</v>
      </c>
      <c r="B148" s="396"/>
      <c r="C148" s="396"/>
      <c r="D148" s="396"/>
      <c r="E148" s="396"/>
      <c r="F148" s="396"/>
      <c r="G148" s="396"/>
      <c r="H148" s="396"/>
      <c r="I148" s="396"/>
      <c r="J148" s="396"/>
      <c r="K148" s="11"/>
    </row>
    <row r="149" spans="1:11" x14ac:dyDescent="0.25">
      <c r="A149" s="397" t="s">
        <v>363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11"/>
    </row>
    <row r="150" spans="1:11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11"/>
    </row>
    <row r="151" spans="1:11" x14ac:dyDescent="0.25">
      <c r="A151" s="389" t="s">
        <v>3</v>
      </c>
      <c r="B151" s="389" t="s">
        <v>4</v>
      </c>
      <c r="C151" s="389" t="s">
        <v>153</v>
      </c>
      <c r="D151" s="1" t="s">
        <v>6</v>
      </c>
      <c r="E151" s="147" t="s">
        <v>7</v>
      </c>
      <c r="F151" s="389" t="s">
        <v>8</v>
      </c>
      <c r="G151" s="112" t="s">
        <v>7</v>
      </c>
      <c r="H151" s="389" t="s">
        <v>6</v>
      </c>
      <c r="I151" s="1" t="s">
        <v>263</v>
      </c>
      <c r="J151" s="112" t="s">
        <v>8</v>
      </c>
      <c r="K151" s="11"/>
    </row>
    <row r="152" spans="1:11" x14ac:dyDescent="0.25">
      <c r="A152" s="390"/>
      <c r="B152" s="390"/>
      <c r="C152" s="390"/>
      <c r="D152" s="54" t="s">
        <v>237</v>
      </c>
      <c r="E152" s="140" t="s">
        <v>10</v>
      </c>
      <c r="F152" s="390"/>
      <c r="G152" s="120" t="s">
        <v>11</v>
      </c>
      <c r="H152" s="390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91" t="s">
        <v>264</v>
      </c>
      <c r="B159" s="372"/>
      <c r="C159" s="372"/>
      <c r="D159" s="372"/>
      <c r="E159" s="372"/>
      <c r="F159" s="372"/>
      <c r="G159" s="372"/>
      <c r="H159" s="373"/>
      <c r="I159" s="374">
        <f>SUM(J154:J157)</f>
        <v>49719111</v>
      </c>
      <c r="J159" s="392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93" t="s">
        <v>227</v>
      </c>
      <c r="B161" s="393"/>
      <c r="C161" s="393"/>
      <c r="D161" s="393"/>
      <c r="E161" s="393"/>
      <c r="F161" s="393"/>
      <c r="G161" s="393"/>
      <c r="H161" s="393"/>
      <c r="I161" s="393"/>
      <c r="J161" s="393"/>
      <c r="K161" s="11"/>
    </row>
    <row r="162" spans="1:11" x14ac:dyDescent="0.25">
      <c r="A162" s="386" t="str">
        <f>A149</f>
        <v>Bulan : MARET 2023</v>
      </c>
      <c r="B162" s="386"/>
      <c r="C162" s="386"/>
      <c r="D162" s="386"/>
      <c r="E162" s="386"/>
      <c r="F162" s="386"/>
      <c r="G162" s="386"/>
      <c r="H162" s="386"/>
      <c r="I162" s="386"/>
      <c r="J162" s="38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89" t="s">
        <v>3</v>
      </c>
      <c r="B164" s="389" t="s">
        <v>4</v>
      </c>
      <c r="C164" s="389" t="s">
        <v>5</v>
      </c>
      <c r="D164" s="389" t="s">
        <v>193</v>
      </c>
      <c r="E164" s="147" t="s">
        <v>7</v>
      </c>
      <c r="F164" s="389" t="s">
        <v>8</v>
      </c>
      <c r="G164" s="112" t="s">
        <v>7</v>
      </c>
      <c r="H164" s="389" t="s">
        <v>194</v>
      </c>
      <c r="I164" s="178" t="s">
        <v>262</v>
      </c>
      <c r="J164" s="102" t="s">
        <v>8</v>
      </c>
      <c r="K164" s="11"/>
    </row>
    <row r="165" spans="1:11" x14ac:dyDescent="0.25">
      <c r="A165" s="390"/>
      <c r="B165" s="390"/>
      <c r="C165" s="390"/>
      <c r="D165" s="390"/>
      <c r="E165" s="140" t="s">
        <v>10</v>
      </c>
      <c r="F165" s="390"/>
      <c r="G165" s="120" t="s">
        <v>11</v>
      </c>
      <c r="H165" s="390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79" t="s">
        <v>264</v>
      </c>
      <c r="C178" s="379"/>
      <c r="D178" s="379"/>
      <c r="E178" s="379"/>
      <c r="F178" s="379"/>
      <c r="G178" s="379"/>
      <c r="H178" s="376"/>
      <c r="I178" s="375">
        <f>SUM(J168:J177)</f>
        <v>60874235</v>
      </c>
      <c r="J178" s="376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3" t="s">
        <v>365</v>
      </c>
      <c r="B180" s="404"/>
      <c r="C180" s="404"/>
      <c r="D180" s="404"/>
      <c r="E180" s="404"/>
      <c r="F180" s="404"/>
      <c r="G180" s="404"/>
      <c r="H180" s="404"/>
      <c r="I180" s="404"/>
      <c r="J180" s="404"/>
      <c r="K180" s="11"/>
    </row>
    <row r="181" spans="1:11" x14ac:dyDescent="0.25">
      <c r="A181" s="405" t="str">
        <f>A162</f>
        <v>Bulan : MARET 2023</v>
      </c>
      <c r="B181" s="405"/>
      <c r="C181" s="405"/>
      <c r="D181" s="405"/>
      <c r="E181" s="405"/>
      <c r="F181" s="405"/>
      <c r="G181" s="405"/>
      <c r="H181" s="405"/>
      <c r="I181" s="405"/>
      <c r="J181" s="405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401" t="s">
        <v>366</v>
      </c>
      <c r="B183" s="401" t="s">
        <v>367</v>
      </c>
      <c r="C183" s="401" t="s">
        <v>5</v>
      </c>
      <c r="D183" s="203" t="s">
        <v>6</v>
      </c>
      <c r="E183" s="203" t="s">
        <v>368</v>
      </c>
      <c r="F183" s="401" t="s">
        <v>8</v>
      </c>
      <c r="G183" s="203" t="s">
        <v>7</v>
      </c>
      <c r="H183" s="401" t="s">
        <v>6</v>
      </c>
      <c r="I183" s="203" t="s">
        <v>262</v>
      </c>
      <c r="J183" s="201" t="s">
        <v>369</v>
      </c>
      <c r="K183" s="11"/>
    </row>
    <row r="184" spans="1:11" x14ac:dyDescent="0.25">
      <c r="A184" s="402"/>
      <c r="B184" s="402"/>
      <c r="C184" s="406"/>
      <c r="D184" s="204" t="s">
        <v>371</v>
      </c>
      <c r="E184" s="204" t="s">
        <v>10</v>
      </c>
      <c r="F184" s="402"/>
      <c r="G184" s="204" t="s">
        <v>11</v>
      </c>
      <c r="H184" s="402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398" t="s">
        <v>264</v>
      </c>
      <c r="B188" s="399"/>
      <c r="C188" s="399"/>
      <c r="D188" s="399"/>
      <c r="E188" s="399"/>
      <c r="F188" s="399"/>
      <c r="G188" s="399"/>
      <c r="H188" s="400"/>
      <c r="I188" s="375">
        <f>J186</f>
        <v>151050000</v>
      </c>
      <c r="J188" s="376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3" t="s">
        <v>152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1" x14ac:dyDescent="0.25">
      <c r="A191" s="386" t="str">
        <f>A149</f>
        <v>Bulan : MARET 2023</v>
      </c>
      <c r="B191" s="386"/>
      <c r="C191" s="386"/>
      <c r="D191" s="386"/>
      <c r="E191" s="386"/>
      <c r="F191" s="386"/>
      <c r="G191" s="386"/>
      <c r="H191" s="386"/>
      <c r="I191" s="386"/>
      <c r="J191" s="38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89" t="s">
        <v>3</v>
      </c>
      <c r="B193" s="389" t="s">
        <v>4</v>
      </c>
      <c r="C193" s="389" t="s">
        <v>153</v>
      </c>
      <c r="D193" s="1" t="s">
        <v>6</v>
      </c>
      <c r="E193" s="147" t="s">
        <v>7</v>
      </c>
      <c r="F193" s="389" t="s">
        <v>8</v>
      </c>
      <c r="G193" s="112" t="s">
        <v>7</v>
      </c>
      <c r="H193" s="389" t="s">
        <v>6</v>
      </c>
      <c r="I193" s="178" t="s">
        <v>262</v>
      </c>
      <c r="J193" s="102" t="s">
        <v>8</v>
      </c>
      <c r="K193" s="175"/>
    </row>
    <row r="194" spans="1:12" x14ac:dyDescent="0.25">
      <c r="A194" s="390"/>
      <c r="B194" s="390"/>
      <c r="C194" s="390"/>
      <c r="D194" s="54" t="s">
        <v>154</v>
      </c>
      <c r="E194" s="140" t="s">
        <v>10</v>
      </c>
      <c r="F194" s="390"/>
      <c r="G194" s="120" t="s">
        <v>11</v>
      </c>
      <c r="H194" s="390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0" t="s">
        <v>264</v>
      </c>
      <c r="B244" s="381"/>
      <c r="C244" s="381"/>
      <c r="D244" s="381"/>
      <c r="E244" s="381"/>
      <c r="F244" s="381"/>
      <c r="G244" s="381"/>
      <c r="H244" s="382"/>
      <c r="I244" s="383">
        <f>SUM(J197:J241)</f>
        <v>146582471.81999999</v>
      </c>
      <c r="J244" s="384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85" t="s">
        <v>192</v>
      </c>
      <c r="B247" s="385"/>
      <c r="C247" s="385"/>
      <c r="D247" s="385"/>
      <c r="E247" s="385"/>
      <c r="F247" s="385"/>
      <c r="G247" s="385"/>
      <c r="H247" s="385"/>
      <c r="I247" s="385"/>
      <c r="J247" s="385"/>
      <c r="K247" s="53"/>
    </row>
    <row r="248" spans="1:17" x14ac:dyDescent="0.25">
      <c r="A248" s="386" t="str">
        <f>A191</f>
        <v>Bulan : MARET 2023</v>
      </c>
      <c r="B248" s="386"/>
      <c r="C248" s="386"/>
      <c r="D248" s="386"/>
      <c r="E248" s="386"/>
      <c r="F248" s="386"/>
      <c r="G248" s="386"/>
      <c r="H248" s="386"/>
      <c r="I248" s="386"/>
      <c r="J248" s="38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7" t="s">
        <v>3</v>
      </c>
      <c r="B250" s="387" t="s">
        <v>4</v>
      </c>
      <c r="C250" s="387" t="s">
        <v>5</v>
      </c>
      <c r="D250" s="387" t="s">
        <v>193</v>
      </c>
      <c r="E250" s="150" t="s">
        <v>7</v>
      </c>
      <c r="F250" s="387" t="s">
        <v>8</v>
      </c>
      <c r="G250" s="127" t="s">
        <v>7</v>
      </c>
      <c r="H250" s="387" t="s">
        <v>194</v>
      </c>
      <c r="I250" s="178" t="s">
        <v>262</v>
      </c>
      <c r="J250" s="102" t="s">
        <v>8</v>
      </c>
      <c r="K250" s="175"/>
    </row>
    <row r="251" spans="1:17" x14ac:dyDescent="0.25">
      <c r="A251" s="388"/>
      <c r="B251" s="388"/>
      <c r="C251" s="388"/>
      <c r="D251" s="388"/>
      <c r="E251" s="151" t="s">
        <v>10</v>
      </c>
      <c r="F251" s="388"/>
      <c r="G251" s="128" t="s">
        <v>11</v>
      </c>
      <c r="H251" s="388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79" t="s">
        <v>264</v>
      </c>
      <c r="C306" s="379"/>
      <c r="D306" s="379"/>
      <c r="E306" s="379"/>
      <c r="F306" s="379"/>
      <c r="G306" s="379"/>
      <c r="H306" s="376"/>
      <c r="I306" s="379">
        <f>SUM(J254:J305)</f>
        <v>85374384</v>
      </c>
      <c r="J306" s="376"/>
      <c r="K306" s="93"/>
    </row>
    <row r="307" spans="1:17" x14ac:dyDescent="0.25">
      <c r="K307" s="93"/>
    </row>
    <row r="308" spans="1:17" ht="15.75" x14ac:dyDescent="0.25">
      <c r="A308" s="377" t="s">
        <v>235</v>
      </c>
      <c r="B308" s="377"/>
      <c r="C308" s="377"/>
      <c r="D308" s="377"/>
      <c r="E308" s="377"/>
      <c r="F308" s="377"/>
      <c r="G308" s="377"/>
      <c r="H308" s="377"/>
      <c r="I308" s="377"/>
      <c r="J308" s="377"/>
    </row>
    <row r="309" spans="1:17" ht="15.75" x14ac:dyDescent="0.25">
      <c r="A309" s="377" t="s">
        <v>236</v>
      </c>
      <c r="B309" s="377"/>
      <c r="C309" s="377"/>
      <c r="D309" s="377"/>
      <c r="E309" s="377"/>
      <c r="F309" s="377"/>
      <c r="G309" s="377"/>
      <c r="H309" s="377"/>
      <c r="I309" s="377"/>
      <c r="J309" s="377"/>
    </row>
    <row r="310" spans="1:17" s="180" customFormat="1" ht="15.75" customHeight="1" x14ac:dyDescent="0.25">
      <c r="A310" s="378" t="str">
        <f>A191</f>
        <v>Bulan : MARET 2023</v>
      </c>
      <c r="B310" s="378"/>
      <c r="C310" s="378"/>
      <c r="D310" s="378"/>
      <c r="E310" s="378"/>
      <c r="F310" s="378"/>
      <c r="G310" s="378"/>
      <c r="H310" s="378"/>
      <c r="I310" s="378"/>
      <c r="J310" s="378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89" t="s">
        <v>3</v>
      </c>
      <c r="B313" s="389" t="s">
        <v>4</v>
      </c>
      <c r="C313" s="389" t="s">
        <v>153</v>
      </c>
      <c r="D313" s="1" t="s">
        <v>6</v>
      </c>
      <c r="E313" s="147" t="s">
        <v>7</v>
      </c>
      <c r="F313" s="389" t="s">
        <v>8</v>
      </c>
      <c r="G313" s="112" t="s">
        <v>7</v>
      </c>
      <c r="H313" s="389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90"/>
      <c r="B314" s="390"/>
      <c r="C314" s="390"/>
      <c r="D314" s="54" t="s">
        <v>237</v>
      </c>
      <c r="E314" s="140" t="s">
        <v>10</v>
      </c>
      <c r="F314" s="390"/>
      <c r="G314" s="120" t="s">
        <v>11</v>
      </c>
      <c r="H314" s="390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2" t="s">
        <v>264</v>
      </c>
      <c r="C328" s="372"/>
      <c r="D328" s="372"/>
      <c r="E328" s="372"/>
      <c r="F328" s="372"/>
      <c r="G328" s="372"/>
      <c r="H328" s="373"/>
      <c r="I328" s="374">
        <f>SUM(J320:J321)</f>
        <v>12609000</v>
      </c>
      <c r="J328" s="373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68" t="s">
        <v>2</v>
      </c>
      <c r="F331" s="368"/>
      <c r="G331" s="368"/>
      <c r="H331" t="s">
        <v>270</v>
      </c>
      <c r="I331" s="369">
        <f>I146</f>
        <v>109191700</v>
      </c>
      <c r="J331" s="369"/>
    </row>
    <row r="332" spans="1:17" x14ac:dyDescent="0.25">
      <c r="E332" s="368" t="s">
        <v>152</v>
      </c>
      <c r="F332" s="368"/>
      <c r="G332" s="368"/>
      <c r="H332" t="s">
        <v>270</v>
      </c>
      <c r="I332" s="369">
        <f>I244</f>
        <v>146582471.81999999</v>
      </c>
      <c r="J332" s="369"/>
    </row>
    <row r="333" spans="1:17" x14ac:dyDescent="0.25">
      <c r="E333" s="368" t="s">
        <v>192</v>
      </c>
      <c r="F333" s="368"/>
      <c r="G333" s="368"/>
      <c r="H333" t="s">
        <v>270</v>
      </c>
      <c r="I333" s="369">
        <f>I306</f>
        <v>85374384</v>
      </c>
      <c r="J333" s="369"/>
    </row>
    <row r="334" spans="1:17" x14ac:dyDescent="0.25">
      <c r="E334" s="368" t="s">
        <v>227</v>
      </c>
      <c r="F334" s="368"/>
      <c r="G334" s="368"/>
      <c r="H334" t="s">
        <v>270</v>
      </c>
      <c r="I334" s="369">
        <f>I178</f>
        <v>60874235</v>
      </c>
      <c r="J334" s="369"/>
    </row>
    <row r="335" spans="1:17" x14ac:dyDescent="0.25">
      <c r="E335" s="368" t="s">
        <v>365</v>
      </c>
      <c r="F335" s="368"/>
      <c r="G335" s="368"/>
      <c r="H335" t="s">
        <v>270</v>
      </c>
      <c r="I335" s="181"/>
      <c r="J335" s="181">
        <f>I188</f>
        <v>151050000</v>
      </c>
    </row>
    <row r="336" spans="1:17" x14ac:dyDescent="0.25">
      <c r="E336" s="368" t="s">
        <v>269</v>
      </c>
      <c r="F336" s="368"/>
      <c r="G336" s="368"/>
      <c r="H336" t="s">
        <v>270</v>
      </c>
      <c r="I336" s="369">
        <f>I328</f>
        <v>12609000</v>
      </c>
      <c r="J336" s="369"/>
    </row>
    <row r="337" spans="1:10" x14ac:dyDescent="0.25">
      <c r="E337" s="368" t="s">
        <v>302</v>
      </c>
      <c r="F337" s="368"/>
      <c r="G337" s="368"/>
      <c r="H337" t="s">
        <v>270</v>
      </c>
      <c r="I337" s="369">
        <f>'[7]MARET 2023 '!$I$296:$J$296</f>
        <v>342055900</v>
      </c>
      <c r="J337" s="369"/>
    </row>
    <row r="338" spans="1:10" x14ac:dyDescent="0.25">
      <c r="E338" s="370" t="s">
        <v>264</v>
      </c>
      <c r="F338" s="370"/>
      <c r="G338" s="370"/>
      <c r="H338" s="92"/>
      <c r="I338" s="371">
        <f>SUM(I331:J337)</f>
        <v>907737690.81999993</v>
      </c>
      <c r="J338" s="371"/>
    </row>
    <row r="341" spans="1:10" x14ac:dyDescent="0.25">
      <c r="A341" s="367" t="s">
        <v>301</v>
      </c>
      <c r="B341" s="367"/>
      <c r="C341" s="367"/>
      <c r="D341" s="367"/>
      <c r="E341" s="367"/>
      <c r="F341" s="367"/>
      <c r="G341" s="367"/>
      <c r="H341" s="367"/>
      <c r="I341" s="367"/>
      <c r="J341" s="367"/>
    </row>
    <row r="342" spans="1:10" x14ac:dyDescent="0.25">
      <c r="A342" s="367" t="s">
        <v>268</v>
      </c>
      <c r="B342" s="367"/>
      <c r="C342" s="367"/>
      <c r="D342" s="367"/>
      <c r="E342" s="367"/>
      <c r="F342" s="367"/>
      <c r="G342" s="367"/>
      <c r="H342" s="367"/>
      <c r="I342" s="367"/>
      <c r="J342" s="367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66" t="s">
        <v>266</v>
      </c>
      <c r="B346" s="366"/>
      <c r="C346" s="366"/>
      <c r="D346" s="366"/>
      <c r="E346" s="366"/>
      <c r="F346" s="366"/>
      <c r="G346" s="366"/>
      <c r="H346" s="366"/>
      <c r="I346" s="366"/>
      <c r="J346" s="366"/>
    </row>
    <row r="347" spans="1:10" x14ac:dyDescent="0.25">
      <c r="A347" s="367" t="s">
        <v>267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</sheetData>
  <mergeCells count="87"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  <mergeCell ref="I146:J146"/>
    <mergeCell ref="A148:J148"/>
    <mergeCell ref="A149:J149"/>
    <mergeCell ref="A150:J150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A313:A314"/>
    <mergeCell ref="B313:B314"/>
    <mergeCell ref="C313:C314"/>
    <mergeCell ref="F313:F314"/>
    <mergeCell ref="H313:H314"/>
    <mergeCell ref="B306:H306"/>
    <mergeCell ref="I306:J306"/>
    <mergeCell ref="A308:J308"/>
    <mergeCell ref="A309:J309"/>
    <mergeCell ref="A310:J310"/>
    <mergeCell ref="B328:H328"/>
    <mergeCell ref="I328:J328"/>
    <mergeCell ref="E331:G331"/>
    <mergeCell ref="I331:J331"/>
    <mergeCell ref="E332:G332"/>
    <mergeCell ref="I332:J332"/>
    <mergeCell ref="E333:G333"/>
    <mergeCell ref="I333:J333"/>
    <mergeCell ref="E334:G334"/>
    <mergeCell ref="I334:J334"/>
    <mergeCell ref="E336:G336"/>
    <mergeCell ref="I336:J336"/>
    <mergeCell ref="E335:G335"/>
    <mergeCell ref="A346:J346"/>
    <mergeCell ref="A347:J347"/>
    <mergeCell ref="E337:G337"/>
    <mergeCell ref="I337:J337"/>
    <mergeCell ref="E338:G338"/>
    <mergeCell ref="I338:J338"/>
    <mergeCell ref="A341:J341"/>
    <mergeCell ref="A342:J34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9"/>
  <sheetViews>
    <sheetView topLeftCell="A143" zoomScaleNormal="100" zoomScaleSheetLayoutView="100" workbookViewId="0">
      <selection activeCell="E152" sqref="E15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373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343674685</v>
      </c>
      <c r="J144" s="394"/>
      <c r="K144" s="9"/>
    </row>
    <row r="145" spans="1:1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1"/>
    </row>
    <row r="147" spans="1:11" x14ac:dyDescent="0.25">
      <c r="A147" s="397" t="s">
        <v>374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1"/>
    </row>
    <row r="148" spans="1:11" x14ac:dyDescent="0.25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11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1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1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x14ac:dyDescent="0.25">
      <c r="A161" s="391" t="s">
        <v>264</v>
      </c>
      <c r="B161" s="372"/>
      <c r="C161" s="372"/>
      <c r="D161" s="372"/>
      <c r="E161" s="372"/>
      <c r="F161" s="372"/>
      <c r="G161" s="372"/>
      <c r="H161" s="373"/>
      <c r="I161" s="374">
        <f>SUM(J152:J155)</f>
        <v>57220526</v>
      </c>
      <c r="J161" s="392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93" t="s">
        <v>227</v>
      </c>
      <c r="B163" s="393"/>
      <c r="C163" s="393"/>
      <c r="D163" s="393"/>
      <c r="E163" s="393"/>
      <c r="F163" s="393"/>
      <c r="G163" s="393"/>
      <c r="H163" s="393"/>
      <c r="I163" s="393"/>
      <c r="J163" s="393"/>
      <c r="K163" s="11"/>
    </row>
    <row r="164" spans="1:11" x14ac:dyDescent="0.25">
      <c r="A164" s="386" t="str">
        <f>A147</f>
        <v>Bulan : APRIL 2023</v>
      </c>
      <c r="B164" s="386"/>
      <c r="C164" s="386"/>
      <c r="D164" s="386"/>
      <c r="E164" s="386"/>
      <c r="F164" s="386"/>
      <c r="G164" s="386"/>
      <c r="H164" s="386"/>
      <c r="I164" s="386"/>
      <c r="J164" s="38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89" t="s">
        <v>3</v>
      </c>
      <c r="B166" s="389" t="s">
        <v>4</v>
      </c>
      <c r="C166" s="389" t="s">
        <v>5</v>
      </c>
      <c r="D166" s="389" t="s">
        <v>193</v>
      </c>
      <c r="E166" s="147" t="s">
        <v>7</v>
      </c>
      <c r="F166" s="389" t="s">
        <v>8</v>
      </c>
      <c r="G166" s="112" t="s">
        <v>7</v>
      </c>
      <c r="H166" s="389" t="s">
        <v>194</v>
      </c>
      <c r="I166" s="178" t="s">
        <v>262</v>
      </c>
      <c r="J166" s="102" t="s">
        <v>8</v>
      </c>
      <c r="K166" s="11"/>
    </row>
    <row r="167" spans="1:11" x14ac:dyDescent="0.25">
      <c r="A167" s="390"/>
      <c r="B167" s="390"/>
      <c r="C167" s="390"/>
      <c r="D167" s="390"/>
      <c r="E167" s="140" t="s">
        <v>10</v>
      </c>
      <c r="F167" s="390"/>
      <c r="G167" s="120" t="s">
        <v>11</v>
      </c>
      <c r="H167" s="390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x14ac:dyDescent="0.25">
      <c r="A180" s="88"/>
      <c r="B180" s="379" t="s">
        <v>264</v>
      </c>
      <c r="C180" s="379"/>
      <c r="D180" s="379"/>
      <c r="E180" s="379"/>
      <c r="F180" s="379"/>
      <c r="G180" s="379"/>
      <c r="H180" s="376"/>
      <c r="I180" s="375">
        <f>SUM(J170:J179)</f>
        <v>58896835</v>
      </c>
      <c r="J180" s="376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3" t="s">
        <v>365</v>
      </c>
      <c r="B182" s="404"/>
      <c r="C182" s="404"/>
      <c r="D182" s="404"/>
      <c r="E182" s="404"/>
      <c r="F182" s="404"/>
      <c r="G182" s="404"/>
      <c r="H182" s="404"/>
      <c r="I182" s="404"/>
      <c r="J182" s="404"/>
      <c r="K182" s="11"/>
    </row>
    <row r="183" spans="1:11" x14ac:dyDescent="0.25">
      <c r="A183" s="405" t="str">
        <f>A164</f>
        <v>Bulan : APRIL 2023</v>
      </c>
      <c r="B183" s="405"/>
      <c r="C183" s="405"/>
      <c r="D183" s="405"/>
      <c r="E183" s="405"/>
      <c r="F183" s="405"/>
      <c r="G183" s="405"/>
      <c r="H183" s="405"/>
      <c r="I183" s="405"/>
      <c r="J183" s="405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401" t="s">
        <v>366</v>
      </c>
      <c r="B185" s="401" t="s">
        <v>367</v>
      </c>
      <c r="C185" s="401" t="s">
        <v>5</v>
      </c>
      <c r="D185" s="203" t="s">
        <v>6</v>
      </c>
      <c r="E185" s="203" t="s">
        <v>368</v>
      </c>
      <c r="F185" s="401" t="s">
        <v>8</v>
      </c>
      <c r="G185" s="203" t="s">
        <v>7</v>
      </c>
      <c r="H185" s="401" t="s">
        <v>6</v>
      </c>
      <c r="I185" s="203" t="s">
        <v>262</v>
      </c>
      <c r="J185" s="201" t="s">
        <v>369</v>
      </c>
      <c r="K185" s="11"/>
    </row>
    <row r="186" spans="1:11" x14ac:dyDescent="0.25">
      <c r="A186" s="402"/>
      <c r="B186" s="402"/>
      <c r="C186" s="406"/>
      <c r="D186" s="204" t="s">
        <v>371</v>
      </c>
      <c r="E186" s="204" t="s">
        <v>10</v>
      </c>
      <c r="F186" s="402"/>
      <c r="G186" s="204" t="s">
        <v>11</v>
      </c>
      <c r="H186" s="402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398" t="s">
        <v>264</v>
      </c>
      <c r="B190" s="399"/>
      <c r="C190" s="399"/>
      <c r="D190" s="399"/>
      <c r="E190" s="399"/>
      <c r="F190" s="399"/>
      <c r="G190" s="399"/>
      <c r="H190" s="400"/>
      <c r="I190" s="375">
        <f>J188</f>
        <v>145350000</v>
      </c>
      <c r="J190" s="376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x14ac:dyDescent="0.25">
      <c r="A192" s="403" t="s">
        <v>152</v>
      </c>
      <c r="B192" s="403"/>
      <c r="C192" s="403"/>
      <c r="D192" s="403"/>
      <c r="E192" s="403"/>
      <c r="F192" s="403"/>
      <c r="G192" s="403"/>
      <c r="H192" s="403"/>
      <c r="I192" s="403"/>
      <c r="J192" s="403"/>
    </row>
    <row r="193" spans="1:12" x14ac:dyDescent="0.25">
      <c r="A193" s="386" t="str">
        <f>A147</f>
        <v>Bulan : APRIL 2023</v>
      </c>
      <c r="B193" s="386"/>
      <c r="C193" s="386"/>
      <c r="D193" s="386"/>
      <c r="E193" s="386"/>
      <c r="F193" s="386"/>
      <c r="G193" s="386"/>
      <c r="H193" s="386"/>
      <c r="I193" s="386"/>
      <c r="J193" s="386"/>
    </row>
    <row r="194" spans="1:12" ht="15.75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x14ac:dyDescent="0.25">
      <c r="A195" s="389" t="s">
        <v>3</v>
      </c>
      <c r="B195" s="389" t="s">
        <v>4</v>
      </c>
      <c r="C195" s="389" t="s">
        <v>153</v>
      </c>
      <c r="D195" s="1" t="s">
        <v>6</v>
      </c>
      <c r="E195" s="147" t="s">
        <v>7</v>
      </c>
      <c r="F195" s="389" t="s">
        <v>8</v>
      </c>
      <c r="G195" s="112" t="s">
        <v>7</v>
      </c>
      <c r="H195" s="389" t="s">
        <v>6</v>
      </c>
      <c r="I195" s="178" t="s">
        <v>262</v>
      </c>
      <c r="J195" s="102" t="s">
        <v>8</v>
      </c>
      <c r="K195" s="175"/>
    </row>
    <row r="196" spans="1:12" x14ac:dyDescent="0.25">
      <c r="A196" s="390"/>
      <c r="B196" s="390"/>
      <c r="C196" s="390"/>
      <c r="D196" s="54" t="s">
        <v>154</v>
      </c>
      <c r="E196" s="140" t="s">
        <v>10</v>
      </c>
      <c r="F196" s="390"/>
      <c r="G196" s="120" t="s">
        <v>11</v>
      </c>
      <c r="H196" s="390"/>
      <c r="I196" s="68" t="s">
        <v>5</v>
      </c>
      <c r="J196" s="103" t="s">
        <v>263</v>
      </c>
      <c r="K196" s="19"/>
    </row>
    <row r="197" spans="1:12" s="217" customFormat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customHeight="1" x14ac:dyDescent="0.25">
      <c r="A246" s="380" t="s">
        <v>264</v>
      </c>
      <c r="B246" s="381"/>
      <c r="C246" s="381"/>
      <c r="D246" s="381"/>
      <c r="E246" s="381"/>
      <c r="F246" s="381"/>
      <c r="G246" s="381"/>
      <c r="H246" s="382"/>
      <c r="I246" s="383">
        <f>SUM(J199:J243)</f>
        <v>194863076.12</v>
      </c>
      <c r="J246" s="384"/>
      <c r="K246" s="56"/>
    </row>
    <row r="247" spans="1:11" ht="15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customHeight="1" x14ac:dyDescent="0.25">
      <c r="A249" s="385" t="s">
        <v>192</v>
      </c>
      <c r="B249" s="385"/>
      <c r="C249" s="385"/>
      <c r="D249" s="385"/>
      <c r="E249" s="385"/>
      <c r="F249" s="385"/>
      <c r="G249" s="385"/>
      <c r="H249" s="385"/>
      <c r="I249" s="385"/>
      <c r="J249" s="385"/>
      <c r="K249" s="53"/>
    </row>
    <row r="250" spans="1:11" x14ac:dyDescent="0.25">
      <c r="A250" s="386" t="str">
        <f>A193</f>
        <v>Bulan : APRIL 2023</v>
      </c>
      <c r="B250" s="386"/>
      <c r="C250" s="386"/>
      <c r="D250" s="386"/>
      <c r="E250" s="386"/>
      <c r="F250" s="386"/>
      <c r="G250" s="386"/>
      <c r="H250" s="386"/>
      <c r="I250" s="386"/>
      <c r="J250" s="386"/>
    </row>
    <row r="251" spans="1:11" ht="15.75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x14ac:dyDescent="0.25">
      <c r="A252" s="387" t="s">
        <v>3</v>
      </c>
      <c r="B252" s="387" t="s">
        <v>4</v>
      </c>
      <c r="C252" s="387" t="s">
        <v>5</v>
      </c>
      <c r="D252" s="387" t="s">
        <v>193</v>
      </c>
      <c r="E252" s="150" t="s">
        <v>7</v>
      </c>
      <c r="F252" s="387" t="s">
        <v>8</v>
      </c>
      <c r="G252" s="127" t="s">
        <v>7</v>
      </c>
      <c r="H252" s="387" t="s">
        <v>194</v>
      </c>
      <c r="I252" s="178" t="s">
        <v>262</v>
      </c>
      <c r="J252" s="102" t="s">
        <v>8</v>
      </c>
      <c r="K252" s="175"/>
    </row>
    <row r="253" spans="1:11" x14ac:dyDescent="0.25">
      <c r="A253" s="388"/>
      <c r="B253" s="388"/>
      <c r="C253" s="388"/>
      <c r="D253" s="388"/>
      <c r="E253" s="151" t="s">
        <v>10</v>
      </c>
      <c r="F253" s="388"/>
      <c r="G253" s="128" t="s">
        <v>11</v>
      </c>
      <c r="H253" s="388"/>
      <c r="I253" s="179" t="s">
        <v>5</v>
      </c>
      <c r="J253" s="115" t="s">
        <v>263</v>
      </c>
      <c r="K253" s="37"/>
    </row>
    <row r="254" spans="1:11" s="211" customFormat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x14ac:dyDescent="0.25">
      <c r="A308" s="86"/>
      <c r="B308" s="379" t="s">
        <v>264</v>
      </c>
      <c r="C308" s="379"/>
      <c r="D308" s="379"/>
      <c r="E308" s="379"/>
      <c r="F308" s="379"/>
      <c r="G308" s="379"/>
      <c r="H308" s="376"/>
      <c r="I308" s="379">
        <f>SUM(J256:J307)</f>
        <v>163238435</v>
      </c>
      <c r="J308" s="376"/>
      <c r="K308" s="93"/>
    </row>
    <row r="309" spans="1:17" x14ac:dyDescent="0.25">
      <c r="K309" s="93"/>
    </row>
    <row r="310" spans="1:17" ht="15.75" x14ac:dyDescent="0.25">
      <c r="A310" s="377" t="s">
        <v>235</v>
      </c>
      <c r="B310" s="377"/>
      <c r="C310" s="377"/>
      <c r="D310" s="377"/>
      <c r="E310" s="377"/>
      <c r="F310" s="377"/>
      <c r="G310" s="377"/>
      <c r="H310" s="377"/>
      <c r="I310" s="377"/>
      <c r="J310" s="377"/>
    </row>
    <row r="311" spans="1:17" ht="15.75" x14ac:dyDescent="0.25">
      <c r="A311" s="377" t="s">
        <v>236</v>
      </c>
      <c r="B311" s="377"/>
      <c r="C311" s="377"/>
      <c r="D311" s="377"/>
      <c r="E311" s="377"/>
      <c r="F311" s="377"/>
      <c r="G311" s="377"/>
      <c r="H311" s="377"/>
      <c r="I311" s="377"/>
      <c r="J311" s="377"/>
    </row>
    <row r="312" spans="1:17" s="180" customFormat="1" ht="15.75" customHeight="1" x14ac:dyDescent="0.25">
      <c r="A312" s="378" t="str">
        <f>A193</f>
        <v>Bulan : APRIL 2023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L312"/>
      <c r="M312"/>
      <c r="N312"/>
      <c r="O312"/>
      <c r="P312"/>
      <c r="Q312"/>
    </row>
    <row r="313" spans="1:17" s="180" customFormat="1" ht="15.75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x14ac:dyDescent="0.25">
      <c r="A315" s="389" t="s">
        <v>3</v>
      </c>
      <c r="B315" s="389" t="s">
        <v>4</v>
      </c>
      <c r="C315" s="389" t="s">
        <v>153</v>
      </c>
      <c r="D315" s="1" t="s">
        <v>6</v>
      </c>
      <c r="E315" s="147" t="s">
        <v>7</v>
      </c>
      <c r="F315" s="389" t="s">
        <v>8</v>
      </c>
      <c r="G315" s="112" t="s">
        <v>7</v>
      </c>
      <c r="H315" s="389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x14ac:dyDescent="0.25">
      <c r="A316" s="390"/>
      <c r="B316" s="390"/>
      <c r="C316" s="390"/>
      <c r="D316" s="54" t="s">
        <v>237</v>
      </c>
      <c r="E316" s="140" t="s">
        <v>10</v>
      </c>
      <c r="F316" s="390"/>
      <c r="G316" s="120" t="s">
        <v>11</v>
      </c>
      <c r="H316" s="390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x14ac:dyDescent="0.25">
      <c r="A330" s="87"/>
      <c r="B330" s="372" t="s">
        <v>264</v>
      </c>
      <c r="C330" s="372"/>
      <c r="D330" s="372"/>
      <c r="E330" s="372"/>
      <c r="F330" s="372"/>
      <c r="G330" s="372"/>
      <c r="H330" s="373"/>
      <c r="I330" s="374">
        <f>SUM(J322:J323)</f>
        <v>22153500</v>
      </c>
      <c r="J330" s="37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x14ac:dyDescent="0.25">
      <c r="E333" s="368" t="s">
        <v>2</v>
      </c>
      <c r="F333" s="368"/>
      <c r="G333" s="368"/>
      <c r="H333" t="s">
        <v>270</v>
      </c>
      <c r="I333" s="369">
        <f>I144</f>
        <v>343674685</v>
      </c>
      <c r="J333" s="369"/>
    </row>
    <row r="334" spans="1:17" x14ac:dyDescent="0.25">
      <c r="E334" s="368" t="s">
        <v>152</v>
      </c>
      <c r="F334" s="368"/>
      <c r="G334" s="368"/>
      <c r="H334" t="s">
        <v>270</v>
      </c>
      <c r="I334" s="369">
        <f>I246</f>
        <v>194863076.12</v>
      </c>
      <c r="J334" s="369"/>
    </row>
    <row r="335" spans="1:17" x14ac:dyDescent="0.25">
      <c r="E335" s="368" t="s">
        <v>192</v>
      </c>
      <c r="F335" s="368"/>
      <c r="G335" s="368"/>
      <c r="H335" t="s">
        <v>270</v>
      </c>
      <c r="I335" s="369">
        <f>I308</f>
        <v>163238435</v>
      </c>
      <c r="J335" s="369"/>
    </row>
    <row r="336" spans="1:17" x14ac:dyDescent="0.25">
      <c r="E336" s="368" t="s">
        <v>227</v>
      </c>
      <c r="F336" s="368"/>
      <c r="G336" s="368"/>
      <c r="H336" t="s">
        <v>270</v>
      </c>
      <c r="I336" s="369">
        <f>I180</f>
        <v>58896835</v>
      </c>
      <c r="J336" s="369"/>
    </row>
    <row r="337" spans="1:10" x14ac:dyDescent="0.25">
      <c r="E337" s="368" t="s">
        <v>365</v>
      </c>
      <c r="F337" s="368"/>
      <c r="G337" s="368"/>
      <c r="H337" t="s">
        <v>270</v>
      </c>
      <c r="I337" s="181"/>
      <c r="J337" s="181">
        <f>I190</f>
        <v>145350000</v>
      </c>
    </row>
    <row r="338" spans="1:10" x14ac:dyDescent="0.25">
      <c r="E338" s="368" t="s">
        <v>269</v>
      </c>
      <c r="F338" s="368"/>
      <c r="G338" s="368"/>
      <c r="H338" t="s">
        <v>270</v>
      </c>
      <c r="I338" s="369">
        <f>I330</f>
        <v>22153500</v>
      </c>
      <c r="J338" s="369"/>
    </row>
    <row r="339" spans="1:10" x14ac:dyDescent="0.25">
      <c r="E339" s="368" t="s">
        <v>302</v>
      </c>
      <c r="F339" s="368"/>
      <c r="G339" s="368"/>
      <c r="H339" t="s">
        <v>270</v>
      </c>
      <c r="I339" s="369">
        <f>'[7]APRIL 2023'!$I$300:$J$300</f>
        <v>482571900</v>
      </c>
      <c r="J339" s="369"/>
    </row>
    <row r="340" spans="1:10" x14ac:dyDescent="0.25">
      <c r="E340" s="370" t="s">
        <v>264</v>
      </c>
      <c r="F340" s="370"/>
      <c r="G340" s="370"/>
      <c r="H340" s="92"/>
      <c r="I340" s="371">
        <f>SUM(I333:J339)</f>
        <v>1410748431.1199999</v>
      </c>
      <c r="J340" s="371"/>
    </row>
    <row r="343" spans="1:10" x14ac:dyDescent="0.25">
      <c r="A343" s="367" t="s">
        <v>301</v>
      </c>
      <c r="B343" s="367"/>
      <c r="C343" s="367"/>
      <c r="D343" s="367"/>
      <c r="E343" s="367"/>
      <c r="F343" s="367"/>
      <c r="G343" s="367"/>
      <c r="H343" s="367"/>
      <c r="I343" s="367"/>
      <c r="J343" s="367"/>
    </row>
    <row r="344" spans="1:10" x14ac:dyDescent="0.25">
      <c r="A344" s="367" t="s">
        <v>268</v>
      </c>
      <c r="B344" s="367"/>
      <c r="C344" s="367"/>
      <c r="D344" s="367"/>
      <c r="E344" s="367"/>
      <c r="F344" s="367"/>
      <c r="G344" s="367"/>
      <c r="H344" s="367"/>
      <c r="I344" s="367"/>
      <c r="J344" s="367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customHeight="1" x14ac:dyDescent="0.25">
      <c r="A348" s="366" t="s">
        <v>266</v>
      </c>
      <c r="B348" s="366"/>
      <c r="C348" s="366"/>
      <c r="D348" s="366"/>
      <c r="E348" s="366"/>
      <c r="F348" s="366"/>
      <c r="G348" s="366"/>
      <c r="H348" s="366"/>
      <c r="I348" s="366"/>
      <c r="J348" s="366"/>
    </row>
    <row r="349" spans="1:10" x14ac:dyDescent="0.25">
      <c r="A349" s="367" t="s">
        <v>267</v>
      </c>
      <c r="B349" s="367"/>
      <c r="C349" s="367"/>
      <c r="D349" s="367"/>
      <c r="E349" s="367"/>
      <c r="F349" s="367"/>
      <c r="G349" s="367"/>
      <c r="H349" s="367"/>
      <c r="I349" s="367"/>
      <c r="J349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315:A316"/>
    <mergeCell ref="B315:B316"/>
    <mergeCell ref="C315:C316"/>
    <mergeCell ref="F315:F316"/>
    <mergeCell ref="H315:H316"/>
    <mergeCell ref="B308:H308"/>
    <mergeCell ref="I308:J308"/>
    <mergeCell ref="A310:J310"/>
    <mergeCell ref="A311:J311"/>
    <mergeCell ref="A312:J312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A348:J348"/>
    <mergeCell ref="A349:J349"/>
    <mergeCell ref="E339:G339"/>
    <mergeCell ref="I339:J339"/>
    <mergeCell ref="E340:G340"/>
    <mergeCell ref="I340:J340"/>
    <mergeCell ref="A343:J343"/>
    <mergeCell ref="A344:J344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385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310306010</v>
      </c>
      <c r="J144" s="394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386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91" t="s">
        <v>264</v>
      </c>
      <c r="B162" s="372"/>
      <c r="C162" s="372"/>
      <c r="D162" s="372"/>
      <c r="E162" s="372"/>
      <c r="F162" s="372"/>
      <c r="G162" s="372"/>
      <c r="H162" s="373"/>
      <c r="I162" s="374">
        <f>SUM(J152:J155)</f>
        <v>47632536</v>
      </c>
      <c r="J162" s="392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93" t="s">
        <v>227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172"/>
    </row>
    <row r="165" spans="1:11" x14ac:dyDescent="0.25">
      <c r="A165" s="386" t="str">
        <f>A147</f>
        <v>Bulan : MEI 2023</v>
      </c>
      <c r="B165" s="386"/>
      <c r="C165" s="386"/>
      <c r="D165" s="386"/>
      <c r="E165" s="386"/>
      <c r="F165" s="386"/>
      <c r="G165" s="386"/>
      <c r="H165" s="386"/>
      <c r="I165" s="386"/>
      <c r="J165" s="38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89" t="s">
        <v>3</v>
      </c>
      <c r="B167" s="389" t="s">
        <v>4</v>
      </c>
      <c r="C167" s="389" t="s">
        <v>5</v>
      </c>
      <c r="D167" s="389" t="s">
        <v>193</v>
      </c>
      <c r="E167" s="147" t="s">
        <v>7</v>
      </c>
      <c r="F167" s="389" t="s">
        <v>8</v>
      </c>
      <c r="G167" s="112" t="s">
        <v>7</v>
      </c>
      <c r="H167" s="389" t="s">
        <v>194</v>
      </c>
      <c r="I167" s="178" t="s">
        <v>262</v>
      </c>
      <c r="J167" s="102" t="s">
        <v>8</v>
      </c>
      <c r="K167" s="172"/>
    </row>
    <row r="168" spans="1:11" x14ac:dyDescent="0.25">
      <c r="A168" s="390"/>
      <c r="B168" s="390"/>
      <c r="C168" s="390"/>
      <c r="D168" s="390"/>
      <c r="E168" s="140" t="s">
        <v>10</v>
      </c>
      <c r="F168" s="390"/>
      <c r="G168" s="120" t="s">
        <v>11</v>
      </c>
      <c r="H168" s="390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79" t="s">
        <v>264</v>
      </c>
      <c r="C181" s="379"/>
      <c r="D181" s="379"/>
      <c r="E181" s="379"/>
      <c r="F181" s="379"/>
      <c r="G181" s="379"/>
      <c r="H181" s="376"/>
      <c r="I181" s="375">
        <f>SUM(J171:J180)</f>
        <v>55218435</v>
      </c>
      <c r="J181" s="376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3" t="s">
        <v>365</v>
      </c>
      <c r="B183" s="404"/>
      <c r="C183" s="404"/>
      <c r="D183" s="404"/>
      <c r="E183" s="404"/>
      <c r="F183" s="404"/>
      <c r="G183" s="404"/>
      <c r="H183" s="404"/>
      <c r="I183" s="404"/>
      <c r="J183" s="404"/>
      <c r="K183" s="172"/>
    </row>
    <row r="184" spans="1:11" x14ac:dyDescent="0.25">
      <c r="A184" s="405" t="str">
        <f>A165</f>
        <v>Bulan : MEI 2023</v>
      </c>
      <c r="B184" s="405"/>
      <c r="C184" s="405"/>
      <c r="D184" s="405"/>
      <c r="E184" s="405"/>
      <c r="F184" s="405"/>
      <c r="G184" s="405"/>
      <c r="H184" s="405"/>
      <c r="I184" s="405"/>
      <c r="J184" s="405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401" t="s">
        <v>366</v>
      </c>
      <c r="B186" s="401" t="s">
        <v>367</v>
      </c>
      <c r="C186" s="401" t="s">
        <v>5</v>
      </c>
      <c r="D186" s="203" t="s">
        <v>6</v>
      </c>
      <c r="E186" s="203" t="s">
        <v>368</v>
      </c>
      <c r="F186" s="401" t="s">
        <v>8</v>
      </c>
      <c r="G186" s="203" t="s">
        <v>7</v>
      </c>
      <c r="H186" s="401" t="s">
        <v>6</v>
      </c>
      <c r="I186" s="203" t="s">
        <v>262</v>
      </c>
      <c r="J186" s="201" t="s">
        <v>369</v>
      </c>
      <c r="K186" s="172"/>
    </row>
    <row r="187" spans="1:11" x14ac:dyDescent="0.25">
      <c r="A187" s="402"/>
      <c r="B187" s="402"/>
      <c r="C187" s="406"/>
      <c r="D187" s="204" t="s">
        <v>371</v>
      </c>
      <c r="E187" s="204" t="s">
        <v>10</v>
      </c>
      <c r="F187" s="402"/>
      <c r="G187" s="204" t="s">
        <v>11</v>
      </c>
      <c r="H187" s="402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398" t="s">
        <v>264</v>
      </c>
      <c r="B191" s="399"/>
      <c r="C191" s="399"/>
      <c r="D191" s="399"/>
      <c r="E191" s="399"/>
      <c r="F191" s="399"/>
      <c r="G191" s="399"/>
      <c r="H191" s="400"/>
      <c r="I191" s="375">
        <f>J189</f>
        <v>128250000</v>
      </c>
      <c r="J191" s="376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3" t="s">
        <v>152</v>
      </c>
      <c r="B193" s="403"/>
      <c r="C193" s="403"/>
      <c r="D193" s="403"/>
      <c r="E193" s="403"/>
      <c r="F193" s="403"/>
      <c r="G193" s="403"/>
      <c r="H193" s="403"/>
      <c r="I193" s="403"/>
      <c r="J193" s="403"/>
    </row>
    <row r="194" spans="1:12" x14ac:dyDescent="0.25">
      <c r="A194" s="386" t="str">
        <f>A147</f>
        <v>Bulan : MEI 2023</v>
      </c>
      <c r="B194" s="386"/>
      <c r="C194" s="386"/>
      <c r="D194" s="386"/>
      <c r="E194" s="386"/>
      <c r="F194" s="386"/>
      <c r="G194" s="386"/>
      <c r="H194" s="386"/>
      <c r="I194" s="386"/>
      <c r="J194" s="38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89" t="s">
        <v>3</v>
      </c>
      <c r="B196" s="389" t="s">
        <v>4</v>
      </c>
      <c r="C196" s="389" t="s">
        <v>153</v>
      </c>
      <c r="D196" s="1" t="s">
        <v>6</v>
      </c>
      <c r="E196" s="147" t="s">
        <v>7</v>
      </c>
      <c r="F196" s="389" t="s">
        <v>8</v>
      </c>
      <c r="G196" s="112" t="s">
        <v>7</v>
      </c>
      <c r="H196" s="389" t="s">
        <v>6</v>
      </c>
      <c r="I196" s="178" t="s">
        <v>262</v>
      </c>
      <c r="J196" s="102" t="s">
        <v>8</v>
      </c>
      <c r="K196" s="175"/>
    </row>
    <row r="197" spans="1:12" x14ac:dyDescent="0.25">
      <c r="A197" s="390"/>
      <c r="B197" s="390"/>
      <c r="C197" s="390"/>
      <c r="D197" s="54" t="s">
        <v>154</v>
      </c>
      <c r="E197" s="140" t="s">
        <v>10</v>
      </c>
      <c r="F197" s="390"/>
      <c r="G197" s="120" t="s">
        <v>11</v>
      </c>
      <c r="H197" s="390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0" t="s">
        <v>264</v>
      </c>
      <c r="B247" s="381"/>
      <c r="C247" s="381"/>
      <c r="D247" s="381"/>
      <c r="E247" s="381"/>
      <c r="F247" s="381"/>
      <c r="G247" s="381"/>
      <c r="H247" s="382"/>
      <c r="I247" s="383">
        <f>SUM(J200:J244)</f>
        <v>208056497.75999999</v>
      </c>
      <c r="J247" s="384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85" t="s">
        <v>192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53"/>
    </row>
    <row r="251" spans="1:11" x14ac:dyDescent="0.25">
      <c r="A251" s="386" t="str">
        <f>A194</f>
        <v>Bulan : MEI 2023</v>
      </c>
      <c r="B251" s="386"/>
      <c r="C251" s="386"/>
      <c r="D251" s="386"/>
      <c r="E251" s="386"/>
      <c r="F251" s="386"/>
      <c r="G251" s="386"/>
      <c r="H251" s="386"/>
      <c r="I251" s="386"/>
      <c r="J251" s="38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7" t="s">
        <v>3</v>
      </c>
      <c r="B253" s="387" t="s">
        <v>4</v>
      </c>
      <c r="C253" s="387" t="s">
        <v>5</v>
      </c>
      <c r="D253" s="387" t="s">
        <v>193</v>
      </c>
      <c r="E253" s="150" t="s">
        <v>7</v>
      </c>
      <c r="F253" s="387" t="s">
        <v>8</v>
      </c>
      <c r="G253" s="127" t="s">
        <v>7</v>
      </c>
      <c r="H253" s="387" t="s">
        <v>194</v>
      </c>
      <c r="I253" s="178" t="s">
        <v>262</v>
      </c>
      <c r="J253" s="102" t="s">
        <v>8</v>
      </c>
      <c r="K253" s="175"/>
    </row>
    <row r="254" spans="1:11" x14ac:dyDescent="0.25">
      <c r="A254" s="388"/>
      <c r="B254" s="388"/>
      <c r="C254" s="388"/>
      <c r="D254" s="388"/>
      <c r="E254" s="151" t="s">
        <v>10</v>
      </c>
      <c r="F254" s="388"/>
      <c r="G254" s="128" t="s">
        <v>11</v>
      </c>
      <c r="H254" s="388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79" t="s">
        <v>264</v>
      </c>
      <c r="C310" s="379"/>
      <c r="D310" s="379"/>
      <c r="E310" s="379"/>
      <c r="F310" s="379"/>
      <c r="G310" s="379"/>
      <c r="H310" s="376"/>
      <c r="I310" s="379">
        <f>SUM(J257:J308)</f>
        <v>165098467.90000001</v>
      </c>
      <c r="J310" s="376"/>
      <c r="K310" s="93"/>
    </row>
    <row r="311" spans="1:17" x14ac:dyDescent="0.25">
      <c r="K311" s="93"/>
    </row>
    <row r="312" spans="1:17" ht="15.75" x14ac:dyDescent="0.25">
      <c r="A312" s="377" t="s">
        <v>235</v>
      </c>
      <c r="B312" s="377"/>
      <c r="C312" s="377"/>
      <c r="D312" s="377"/>
      <c r="E312" s="377"/>
      <c r="F312" s="377"/>
      <c r="G312" s="377"/>
      <c r="H312" s="377"/>
      <c r="I312" s="377"/>
      <c r="J312" s="377"/>
    </row>
    <row r="313" spans="1:17" ht="15.75" x14ac:dyDescent="0.25">
      <c r="A313" s="377" t="s">
        <v>236</v>
      </c>
      <c r="B313" s="377"/>
      <c r="C313" s="377"/>
      <c r="D313" s="377"/>
      <c r="E313" s="377"/>
      <c r="F313" s="377"/>
      <c r="G313" s="377"/>
      <c r="H313" s="377"/>
      <c r="I313" s="377"/>
      <c r="J313" s="377"/>
    </row>
    <row r="314" spans="1:17" s="180" customFormat="1" ht="15.75" customHeight="1" x14ac:dyDescent="0.25">
      <c r="A314" s="378" t="str">
        <f>A194</f>
        <v>Bulan : MEI 2023</v>
      </c>
      <c r="B314" s="378"/>
      <c r="C314" s="378"/>
      <c r="D314" s="378"/>
      <c r="E314" s="378"/>
      <c r="F314" s="378"/>
      <c r="G314" s="378"/>
      <c r="H314" s="378"/>
      <c r="I314" s="378"/>
      <c r="J314" s="378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89" t="s">
        <v>3</v>
      </c>
      <c r="B317" s="389" t="s">
        <v>4</v>
      </c>
      <c r="C317" s="389" t="s">
        <v>153</v>
      </c>
      <c r="D317" s="1" t="s">
        <v>6</v>
      </c>
      <c r="E317" s="147" t="s">
        <v>7</v>
      </c>
      <c r="F317" s="389" t="s">
        <v>8</v>
      </c>
      <c r="G317" s="112" t="s">
        <v>7</v>
      </c>
      <c r="H317" s="389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90"/>
      <c r="B318" s="390"/>
      <c r="C318" s="390"/>
      <c r="D318" s="54" t="s">
        <v>237</v>
      </c>
      <c r="E318" s="140" t="s">
        <v>10</v>
      </c>
      <c r="F318" s="390"/>
      <c r="G318" s="120" t="s">
        <v>11</v>
      </c>
      <c r="H318" s="390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2" t="s">
        <v>264</v>
      </c>
      <c r="C332" s="372"/>
      <c r="D332" s="372"/>
      <c r="E332" s="372"/>
      <c r="F332" s="372"/>
      <c r="G332" s="372"/>
      <c r="H332" s="373"/>
      <c r="I332" s="374">
        <f>SUM(J324:J325)</f>
        <v>33660000</v>
      </c>
      <c r="J332" s="373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68" t="s">
        <v>2</v>
      </c>
      <c r="F335" s="368"/>
      <c r="G335" s="368"/>
      <c r="H335" t="s">
        <v>270</v>
      </c>
      <c r="I335" s="369">
        <f>I144</f>
        <v>310306010</v>
      </c>
      <c r="J335" s="369"/>
    </row>
    <row r="336" spans="1:17" x14ac:dyDescent="0.25">
      <c r="E336" s="368" t="s">
        <v>152</v>
      </c>
      <c r="F336" s="368"/>
      <c r="G336" s="368"/>
      <c r="H336" t="s">
        <v>270</v>
      </c>
      <c r="I336" s="369">
        <f>I247</f>
        <v>208056497.75999999</v>
      </c>
      <c r="J336" s="369"/>
    </row>
    <row r="337" spans="1:10" x14ac:dyDescent="0.25">
      <c r="E337" s="368" t="s">
        <v>192</v>
      </c>
      <c r="F337" s="368"/>
      <c r="G337" s="368"/>
      <c r="H337" t="s">
        <v>270</v>
      </c>
      <c r="I337" s="369">
        <f>I310</f>
        <v>165098467.90000001</v>
      </c>
      <c r="J337" s="369"/>
    </row>
    <row r="338" spans="1:10" x14ac:dyDescent="0.25">
      <c r="E338" s="368" t="s">
        <v>284</v>
      </c>
      <c r="F338" s="368"/>
      <c r="G338" s="368"/>
      <c r="H338" t="s">
        <v>270</v>
      </c>
      <c r="I338" s="181"/>
      <c r="J338" s="181">
        <f>I162</f>
        <v>47632536</v>
      </c>
    </row>
    <row r="339" spans="1:10" x14ac:dyDescent="0.25">
      <c r="E339" s="368" t="s">
        <v>227</v>
      </c>
      <c r="F339" s="368"/>
      <c r="G339" s="368"/>
      <c r="H339" t="s">
        <v>270</v>
      </c>
      <c r="I339" s="369">
        <f>I181</f>
        <v>55218435</v>
      </c>
      <c r="J339" s="369"/>
    </row>
    <row r="340" spans="1:10" x14ac:dyDescent="0.25">
      <c r="E340" s="368" t="s">
        <v>365</v>
      </c>
      <c r="F340" s="368"/>
      <c r="G340" s="368"/>
      <c r="H340" t="s">
        <v>270</v>
      </c>
      <c r="I340" s="181"/>
      <c r="J340" s="181">
        <f>I191</f>
        <v>128250000</v>
      </c>
    </row>
    <row r="341" spans="1:10" x14ac:dyDescent="0.25">
      <c r="E341" s="368" t="s">
        <v>269</v>
      </c>
      <c r="F341" s="368"/>
      <c r="G341" s="368"/>
      <c r="H341" t="s">
        <v>270</v>
      </c>
      <c r="I341" s="369">
        <f>I332</f>
        <v>33660000</v>
      </c>
      <c r="J341" s="369"/>
    </row>
    <row r="342" spans="1:10" x14ac:dyDescent="0.25">
      <c r="E342" s="368" t="s">
        <v>404</v>
      </c>
      <c r="F342" s="368"/>
      <c r="G342" s="368"/>
      <c r="H342" t="s">
        <v>270</v>
      </c>
      <c r="I342" s="369">
        <f>'[7]APRIL 2023'!$I$299:$J$299</f>
        <v>166627500</v>
      </c>
      <c r="J342" s="369"/>
    </row>
    <row r="343" spans="1:10" x14ac:dyDescent="0.25">
      <c r="E343" s="370" t="s">
        <v>264</v>
      </c>
      <c r="F343" s="370"/>
      <c r="G343" s="370"/>
      <c r="H343" s="92"/>
      <c r="I343" s="371">
        <f>SUM(I335:J342)</f>
        <v>1114849446.6599998</v>
      </c>
      <c r="J343" s="371"/>
    </row>
    <row r="346" spans="1:10" x14ac:dyDescent="0.25">
      <c r="A346" s="367" t="s">
        <v>301</v>
      </c>
      <c r="B346" s="367"/>
      <c r="C346" s="367"/>
      <c r="D346" s="367"/>
      <c r="E346" s="367"/>
      <c r="F346" s="367"/>
      <c r="G346" s="367"/>
      <c r="H346" s="367"/>
      <c r="I346" s="367"/>
      <c r="J346" s="367"/>
    </row>
    <row r="347" spans="1:10" x14ac:dyDescent="0.25">
      <c r="A347" s="367" t="s">
        <v>268</v>
      </c>
      <c r="B347" s="367"/>
      <c r="C347" s="367"/>
      <c r="D347" s="367"/>
      <c r="E347" s="367"/>
      <c r="F347" s="367"/>
      <c r="G347" s="367"/>
      <c r="H347" s="367"/>
      <c r="I347" s="367"/>
      <c r="J347" s="367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66" t="s">
        <v>266</v>
      </c>
      <c r="B351" s="366"/>
      <c r="C351" s="366"/>
      <c r="D351" s="366"/>
      <c r="E351" s="366"/>
      <c r="F351" s="366"/>
      <c r="G351" s="366"/>
      <c r="H351" s="366"/>
      <c r="I351" s="366"/>
      <c r="J351" s="366"/>
    </row>
    <row r="352" spans="1:10" x14ac:dyDescent="0.25">
      <c r="A352" s="367" t="s">
        <v>267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</sheetData>
  <mergeCells count="88">
    <mergeCell ref="A351:J351"/>
    <mergeCell ref="A352:J352"/>
    <mergeCell ref="E342:G342"/>
    <mergeCell ref="I342:J342"/>
    <mergeCell ref="E343:G343"/>
    <mergeCell ref="I343:J343"/>
    <mergeCell ref="A346:J346"/>
    <mergeCell ref="A347:J347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B310:H310"/>
    <mergeCell ref="I310:J310"/>
    <mergeCell ref="A312:J312"/>
    <mergeCell ref="A313:J313"/>
    <mergeCell ref="A314:J314"/>
    <mergeCell ref="A317:A318"/>
    <mergeCell ref="B317:B318"/>
    <mergeCell ref="C317:C318"/>
    <mergeCell ref="F317:F318"/>
    <mergeCell ref="H317:H318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  <c r="K2" s="37"/>
    </row>
    <row r="3" spans="1:11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  <c r="K3" s="37"/>
    </row>
    <row r="4" spans="1:11" x14ac:dyDescent="0.25">
      <c r="A4" s="386" t="s">
        <v>390</v>
      </c>
      <c r="B4" s="386"/>
      <c r="C4" s="386"/>
      <c r="D4" s="386"/>
      <c r="E4" s="386"/>
      <c r="F4" s="386"/>
      <c r="G4" s="386"/>
      <c r="H4" s="386"/>
      <c r="I4" s="386"/>
      <c r="J4" s="38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35" t="s">
        <v>264</v>
      </c>
      <c r="C144" s="335"/>
      <c r="D144" s="335"/>
      <c r="E144" s="335"/>
      <c r="F144" s="335"/>
      <c r="G144" s="335"/>
      <c r="H144" s="394"/>
      <c r="I144" s="395">
        <f>SUM(J11:J141)</f>
        <v>299938485</v>
      </c>
      <c r="J144" s="394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96" t="s">
        <v>284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172"/>
    </row>
    <row r="147" spans="1:11" x14ac:dyDescent="0.25">
      <c r="A147" s="397" t="s">
        <v>391</v>
      </c>
      <c r="B147" s="397"/>
      <c r="C147" s="397"/>
      <c r="D147" s="397"/>
      <c r="E147" s="397"/>
      <c r="F147" s="397"/>
      <c r="G147" s="397"/>
      <c r="H147" s="397"/>
      <c r="I147" s="397"/>
      <c r="J147" s="397"/>
      <c r="K147" s="172"/>
    </row>
    <row r="148" spans="1:1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72"/>
    </row>
    <row r="149" spans="1:11" x14ac:dyDescent="0.25">
      <c r="A149" s="389" t="s">
        <v>3</v>
      </c>
      <c r="B149" s="389" t="s">
        <v>4</v>
      </c>
      <c r="C149" s="389" t="s">
        <v>153</v>
      </c>
      <c r="D149" s="1" t="s">
        <v>6</v>
      </c>
      <c r="E149" s="147" t="s">
        <v>7</v>
      </c>
      <c r="F149" s="389" t="s">
        <v>8</v>
      </c>
      <c r="G149" s="112" t="s">
        <v>7</v>
      </c>
      <c r="H149" s="389" t="s">
        <v>6</v>
      </c>
      <c r="I149" s="1" t="s">
        <v>263</v>
      </c>
      <c r="J149" s="112" t="s">
        <v>8</v>
      </c>
      <c r="K149" s="172"/>
    </row>
    <row r="150" spans="1:11" x14ac:dyDescent="0.25">
      <c r="A150" s="390"/>
      <c r="B150" s="390"/>
      <c r="C150" s="390"/>
      <c r="D150" s="54" t="s">
        <v>237</v>
      </c>
      <c r="E150" s="140" t="s">
        <v>10</v>
      </c>
      <c r="F150" s="390"/>
      <c r="G150" s="120" t="s">
        <v>11</v>
      </c>
      <c r="H150" s="390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91" t="s">
        <v>264</v>
      </c>
      <c r="B167" s="372"/>
      <c r="C167" s="372"/>
      <c r="D167" s="372"/>
      <c r="E167" s="372"/>
      <c r="F167" s="372"/>
      <c r="G167" s="372"/>
      <c r="H167" s="373"/>
      <c r="I167" s="412">
        <f>SUM(J152:J166)</f>
        <v>44885086</v>
      </c>
      <c r="J167" s="413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93" t="s">
        <v>227</v>
      </c>
      <c r="B169" s="393"/>
      <c r="C169" s="393"/>
      <c r="D169" s="393"/>
      <c r="E169" s="393"/>
      <c r="F169" s="393"/>
      <c r="G169" s="393"/>
      <c r="H169" s="393"/>
      <c r="I169" s="393"/>
      <c r="J169" s="393"/>
      <c r="K169" s="172"/>
    </row>
    <row r="170" spans="1:11" x14ac:dyDescent="0.25">
      <c r="A170" s="386" t="str">
        <f>A147</f>
        <v>Bulan : JUNI 2023</v>
      </c>
      <c r="B170" s="386"/>
      <c r="C170" s="386"/>
      <c r="D170" s="386"/>
      <c r="E170" s="386"/>
      <c r="F170" s="386"/>
      <c r="G170" s="386"/>
      <c r="H170" s="386"/>
      <c r="I170" s="386"/>
      <c r="J170" s="38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89" t="s">
        <v>3</v>
      </c>
      <c r="B172" s="389" t="s">
        <v>4</v>
      </c>
      <c r="C172" s="389" t="s">
        <v>5</v>
      </c>
      <c r="D172" s="389" t="s">
        <v>193</v>
      </c>
      <c r="E172" s="147" t="s">
        <v>7</v>
      </c>
      <c r="F172" s="389" t="s">
        <v>8</v>
      </c>
      <c r="G172" s="112" t="s">
        <v>7</v>
      </c>
      <c r="H172" s="389" t="s">
        <v>194</v>
      </c>
      <c r="I172" s="246" t="s">
        <v>262</v>
      </c>
      <c r="J172" s="102" t="s">
        <v>8</v>
      </c>
      <c r="K172" s="172"/>
    </row>
    <row r="173" spans="1:11" x14ac:dyDescent="0.25">
      <c r="A173" s="390"/>
      <c r="B173" s="390"/>
      <c r="C173" s="390"/>
      <c r="D173" s="414"/>
      <c r="E173" s="140" t="s">
        <v>10</v>
      </c>
      <c r="F173" s="390"/>
      <c r="G173" s="120" t="s">
        <v>11</v>
      </c>
      <c r="H173" s="390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79" t="s">
        <v>264</v>
      </c>
      <c r="C187" s="379"/>
      <c r="D187" s="379"/>
      <c r="E187" s="379"/>
      <c r="F187" s="379"/>
      <c r="G187" s="379"/>
      <c r="H187" s="376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3" t="s">
        <v>365</v>
      </c>
      <c r="B189" s="404"/>
      <c r="C189" s="404"/>
      <c r="D189" s="404"/>
      <c r="E189" s="404"/>
      <c r="F189" s="404"/>
      <c r="G189" s="404"/>
      <c r="H189" s="404"/>
      <c r="I189" s="404"/>
      <c r="J189" s="404"/>
      <c r="K189" s="172"/>
    </row>
    <row r="190" spans="1:11" x14ac:dyDescent="0.25">
      <c r="A190" s="405" t="str">
        <f>A170</f>
        <v>Bulan : JUNI 2023</v>
      </c>
      <c r="B190" s="405"/>
      <c r="C190" s="405"/>
      <c r="D190" s="405"/>
      <c r="E190" s="405"/>
      <c r="F190" s="405"/>
      <c r="G190" s="405"/>
      <c r="H190" s="405"/>
      <c r="I190" s="405"/>
      <c r="J190" s="405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401" t="s">
        <v>366</v>
      </c>
      <c r="B192" s="401" t="s">
        <v>367</v>
      </c>
      <c r="C192" s="401" t="s">
        <v>5</v>
      </c>
      <c r="D192" s="203" t="s">
        <v>6</v>
      </c>
      <c r="E192" s="203" t="s">
        <v>368</v>
      </c>
      <c r="F192" s="401" t="s">
        <v>8</v>
      </c>
      <c r="G192" s="203" t="s">
        <v>7</v>
      </c>
      <c r="H192" s="401" t="s">
        <v>6</v>
      </c>
      <c r="I192" s="203" t="s">
        <v>262</v>
      </c>
      <c r="J192" s="201" t="s">
        <v>369</v>
      </c>
      <c r="K192" s="172"/>
    </row>
    <row r="193" spans="1:11" x14ac:dyDescent="0.25">
      <c r="A193" s="402"/>
      <c r="B193" s="402"/>
      <c r="C193" s="406"/>
      <c r="D193" s="204" t="s">
        <v>371</v>
      </c>
      <c r="E193" s="204" t="s">
        <v>10</v>
      </c>
      <c r="F193" s="402"/>
      <c r="G193" s="204" t="s">
        <v>11</v>
      </c>
      <c r="H193" s="402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398" t="s">
        <v>264</v>
      </c>
      <c r="B197" s="399"/>
      <c r="C197" s="399"/>
      <c r="D197" s="399"/>
      <c r="E197" s="399"/>
      <c r="F197" s="399"/>
      <c r="G197" s="399"/>
      <c r="H197" s="400"/>
      <c r="I197" s="375">
        <f>J195</f>
        <v>128250000</v>
      </c>
      <c r="J197" s="376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3" t="s">
        <v>152</v>
      </c>
      <c r="B199" s="403"/>
      <c r="C199" s="403"/>
      <c r="D199" s="403"/>
      <c r="E199" s="403"/>
      <c r="F199" s="403"/>
      <c r="G199" s="403"/>
      <c r="H199" s="403"/>
      <c r="I199" s="403"/>
      <c r="J199" s="403"/>
    </row>
    <row r="200" spans="1:11" x14ac:dyDescent="0.25">
      <c r="A200" s="386" t="str">
        <f>A147</f>
        <v>Bulan : JUNI 2023</v>
      </c>
      <c r="B200" s="386"/>
      <c r="C200" s="386"/>
      <c r="D200" s="386"/>
      <c r="E200" s="386"/>
      <c r="F200" s="386"/>
      <c r="G200" s="386"/>
      <c r="H200" s="386"/>
      <c r="I200" s="386"/>
      <c r="J200" s="38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89" t="s">
        <v>3</v>
      </c>
      <c r="B202" s="389" t="s">
        <v>4</v>
      </c>
      <c r="C202" s="389" t="s">
        <v>153</v>
      </c>
      <c r="D202" s="1" t="s">
        <v>6</v>
      </c>
      <c r="E202" s="147" t="s">
        <v>7</v>
      </c>
      <c r="F202" s="389" t="s">
        <v>8</v>
      </c>
      <c r="G202" s="112" t="s">
        <v>7</v>
      </c>
      <c r="H202" s="389" t="s">
        <v>6</v>
      </c>
      <c r="I202" s="178" t="s">
        <v>262</v>
      </c>
      <c r="J202" s="102" t="s">
        <v>8</v>
      </c>
      <c r="K202" s="175"/>
    </row>
    <row r="203" spans="1:11" x14ac:dyDescent="0.25">
      <c r="A203" s="390"/>
      <c r="B203" s="390"/>
      <c r="C203" s="390"/>
      <c r="D203" s="54" t="s">
        <v>154</v>
      </c>
      <c r="E203" s="140" t="s">
        <v>10</v>
      </c>
      <c r="F203" s="390"/>
      <c r="G203" s="120" t="s">
        <v>11</v>
      </c>
      <c r="H203" s="390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0" t="s">
        <v>264</v>
      </c>
      <c r="B253" s="381"/>
      <c r="C253" s="381"/>
      <c r="D253" s="381"/>
      <c r="E253" s="381"/>
      <c r="F253" s="381"/>
      <c r="G253" s="381"/>
      <c r="H253" s="382"/>
      <c r="I253" s="383">
        <f>SUM(J206:J250)</f>
        <v>166400486.67000002</v>
      </c>
      <c r="J253" s="384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85" t="s">
        <v>192</v>
      </c>
      <c r="B256" s="385"/>
      <c r="C256" s="385"/>
      <c r="D256" s="385"/>
      <c r="E256" s="385"/>
      <c r="F256" s="385"/>
      <c r="G256" s="385"/>
      <c r="H256" s="385"/>
      <c r="I256" s="385"/>
      <c r="J256" s="385"/>
      <c r="K256" s="53"/>
    </row>
    <row r="257" spans="1:12" x14ac:dyDescent="0.25">
      <c r="A257" s="386" t="str">
        <f>A200</f>
        <v>Bulan : JUNI 2023</v>
      </c>
      <c r="B257" s="386"/>
      <c r="C257" s="386"/>
      <c r="D257" s="386"/>
      <c r="E257" s="386"/>
      <c r="F257" s="386"/>
      <c r="G257" s="386"/>
      <c r="H257" s="386"/>
      <c r="I257" s="386"/>
      <c r="J257" s="38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7" t="s">
        <v>3</v>
      </c>
      <c r="B259" s="387" t="s">
        <v>4</v>
      </c>
      <c r="C259" s="387" t="s">
        <v>5</v>
      </c>
      <c r="D259" s="387" t="s">
        <v>193</v>
      </c>
      <c r="E259" s="150" t="s">
        <v>7</v>
      </c>
      <c r="F259" s="387" t="s">
        <v>8</v>
      </c>
      <c r="G259" s="127" t="s">
        <v>7</v>
      </c>
      <c r="H259" s="387" t="s">
        <v>194</v>
      </c>
      <c r="I259" s="178" t="s">
        <v>262</v>
      </c>
      <c r="J259" s="102" t="s">
        <v>8</v>
      </c>
      <c r="K259" s="175"/>
    </row>
    <row r="260" spans="1:12" x14ac:dyDescent="0.25">
      <c r="A260" s="388"/>
      <c r="B260" s="388"/>
      <c r="C260" s="388"/>
      <c r="D260" s="388"/>
      <c r="E260" s="151" t="s">
        <v>10</v>
      </c>
      <c r="F260" s="388"/>
      <c r="G260" s="128" t="s">
        <v>11</v>
      </c>
      <c r="H260" s="388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08" t="s">
        <v>264</v>
      </c>
      <c r="C316" s="408"/>
      <c r="D316" s="408"/>
      <c r="E316" s="408"/>
      <c r="F316" s="408"/>
      <c r="G316" s="408"/>
      <c r="H316" s="409"/>
      <c r="I316" s="408">
        <f>SUM(J263:J314)</f>
        <v>146580209.90000001</v>
      </c>
      <c r="J316" s="409"/>
      <c r="K316" s="93"/>
    </row>
    <row r="317" spans="1:17" x14ac:dyDescent="0.25">
      <c r="K317" s="93"/>
    </row>
    <row r="318" spans="1:17" ht="15.75" x14ac:dyDescent="0.25">
      <c r="A318" s="377" t="s">
        <v>235</v>
      </c>
      <c r="B318" s="377"/>
      <c r="C318" s="377"/>
      <c r="D318" s="377"/>
      <c r="E318" s="377"/>
      <c r="F318" s="377"/>
      <c r="G318" s="377"/>
      <c r="H318" s="377"/>
      <c r="I318" s="377"/>
      <c r="J318" s="377"/>
    </row>
    <row r="319" spans="1:17" ht="15.75" x14ac:dyDescent="0.25">
      <c r="A319" s="377" t="s">
        <v>236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7" s="180" customFormat="1" ht="15.75" customHeight="1" x14ac:dyDescent="0.25">
      <c r="A320" s="378" t="str">
        <f>A200</f>
        <v>Bulan : JUNI 2023</v>
      </c>
      <c r="B320" s="378"/>
      <c r="C320" s="378"/>
      <c r="D320" s="378"/>
      <c r="E320" s="378"/>
      <c r="F320" s="378"/>
      <c r="G320" s="378"/>
      <c r="H320" s="378"/>
      <c r="I320" s="378"/>
      <c r="J320" s="378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89" t="s">
        <v>3</v>
      </c>
      <c r="B323" s="389" t="s">
        <v>4</v>
      </c>
      <c r="C323" s="389" t="s">
        <v>153</v>
      </c>
      <c r="D323" s="1" t="s">
        <v>6</v>
      </c>
      <c r="E323" s="147" t="s">
        <v>7</v>
      </c>
      <c r="F323" s="389" t="s">
        <v>8</v>
      </c>
      <c r="G323" s="112" t="s">
        <v>7</v>
      </c>
      <c r="H323" s="389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90"/>
      <c r="B324" s="390"/>
      <c r="C324" s="390"/>
      <c r="D324" s="54" t="s">
        <v>237</v>
      </c>
      <c r="E324" s="140" t="s">
        <v>10</v>
      </c>
      <c r="F324" s="390"/>
      <c r="G324" s="120" t="s">
        <v>11</v>
      </c>
      <c r="H324" s="390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2" t="s">
        <v>264</v>
      </c>
      <c r="C338" s="372"/>
      <c r="D338" s="372"/>
      <c r="E338" s="372"/>
      <c r="F338" s="372"/>
      <c r="G338" s="372"/>
      <c r="H338" s="373"/>
      <c r="I338" s="374">
        <f>SUM(J330:J331)</f>
        <v>40603500</v>
      </c>
      <c r="J338" s="373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68" t="s">
        <v>2</v>
      </c>
      <c r="F341" s="368"/>
      <c r="G341" s="368"/>
      <c r="H341" t="s">
        <v>270</v>
      </c>
      <c r="I341" s="369">
        <f>I144</f>
        <v>299938485</v>
      </c>
      <c r="J341" s="369"/>
    </row>
    <row r="342" spans="1:17" x14ac:dyDescent="0.25">
      <c r="E342" s="368" t="s">
        <v>152</v>
      </c>
      <c r="F342" s="368"/>
      <c r="G342" s="368"/>
      <c r="H342" t="s">
        <v>270</v>
      </c>
      <c r="I342" s="369">
        <f>I253</f>
        <v>166400486.67000002</v>
      </c>
      <c r="J342" s="369"/>
    </row>
    <row r="343" spans="1:17" x14ac:dyDescent="0.25">
      <c r="E343" s="368" t="s">
        <v>192</v>
      </c>
      <c r="F343" s="368"/>
      <c r="G343" s="368"/>
      <c r="H343" t="s">
        <v>270</v>
      </c>
      <c r="I343" s="369">
        <f>I316</f>
        <v>146580209.90000001</v>
      </c>
      <c r="J343" s="369"/>
    </row>
    <row r="344" spans="1:17" x14ac:dyDescent="0.25">
      <c r="E344" s="368" t="s">
        <v>227</v>
      </c>
      <c r="F344" s="368"/>
      <c r="G344" s="368"/>
      <c r="H344" t="s">
        <v>270</v>
      </c>
      <c r="I344" s="369">
        <f>I187</f>
        <v>60014870</v>
      </c>
      <c r="J344" s="369"/>
    </row>
    <row r="345" spans="1:17" x14ac:dyDescent="0.25">
      <c r="E345" s="368" t="s">
        <v>365</v>
      </c>
      <c r="F345" s="368"/>
      <c r="G345" s="368"/>
      <c r="H345" t="s">
        <v>270</v>
      </c>
      <c r="I345" s="181"/>
      <c r="J345" s="181">
        <f>I197</f>
        <v>128250000</v>
      </c>
    </row>
    <row r="346" spans="1:17" x14ac:dyDescent="0.25">
      <c r="E346" s="368" t="s">
        <v>269</v>
      </c>
      <c r="F346" s="368"/>
      <c r="G346" s="368"/>
      <c r="H346" t="s">
        <v>270</v>
      </c>
      <c r="I346" s="369">
        <f>I338</f>
        <v>40603500</v>
      </c>
      <c r="J346" s="369"/>
    </row>
    <row r="347" spans="1:17" x14ac:dyDescent="0.25">
      <c r="E347" s="368" t="s">
        <v>302</v>
      </c>
      <c r="F347" s="368"/>
      <c r="G347" s="368"/>
      <c r="H347" t="s">
        <v>270</v>
      </c>
      <c r="I347" s="407">
        <v>391191850</v>
      </c>
      <c r="J347" s="407"/>
    </row>
    <row r="348" spans="1:17" x14ac:dyDescent="0.25">
      <c r="E348" s="370" t="s">
        <v>264</v>
      </c>
      <c r="F348" s="370"/>
      <c r="G348" s="370"/>
      <c r="H348" s="92"/>
      <c r="I348" s="371">
        <f>SUM(I341:J347)</f>
        <v>1232979401.5700002</v>
      </c>
      <c r="J348" s="371"/>
    </row>
    <row r="350" spans="1:17" x14ac:dyDescent="0.25">
      <c r="N350" t="s">
        <v>419</v>
      </c>
    </row>
    <row r="351" spans="1:17" x14ac:dyDescent="0.25">
      <c r="A351" s="367" t="s">
        <v>301</v>
      </c>
      <c r="B351" s="367"/>
      <c r="C351" s="367"/>
      <c r="D351" s="367"/>
      <c r="E351" s="367"/>
      <c r="F351" s="367"/>
      <c r="G351" s="367"/>
      <c r="H351" s="367"/>
      <c r="I351" s="367"/>
      <c r="J351" s="367"/>
    </row>
    <row r="352" spans="1:17" x14ac:dyDescent="0.25">
      <c r="A352" s="367" t="s">
        <v>268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66" t="s">
        <v>266</v>
      </c>
      <c r="B356" s="366"/>
      <c r="C356" s="366"/>
      <c r="D356" s="366"/>
      <c r="E356" s="366"/>
      <c r="F356" s="366"/>
      <c r="G356" s="366"/>
      <c r="H356" s="366"/>
      <c r="I356" s="366"/>
      <c r="J356" s="366"/>
    </row>
    <row r="357" spans="1:10" x14ac:dyDescent="0.25">
      <c r="A357" s="367" t="s">
        <v>267</v>
      </c>
      <c r="B357" s="367"/>
      <c r="C357" s="367"/>
      <c r="D357" s="367"/>
      <c r="E357" s="367"/>
      <c r="F357" s="367"/>
      <c r="G357" s="367"/>
      <c r="H357" s="367"/>
      <c r="I357" s="367"/>
      <c r="J357" s="367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323:A324"/>
    <mergeCell ref="B323:B324"/>
    <mergeCell ref="C323:C324"/>
    <mergeCell ref="F323:F324"/>
    <mergeCell ref="H323:H324"/>
    <mergeCell ref="B316:H316"/>
    <mergeCell ref="I316:J316"/>
    <mergeCell ref="A318:J318"/>
    <mergeCell ref="A319:J319"/>
    <mergeCell ref="A320:J320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56:J356"/>
    <mergeCell ref="A357:J357"/>
    <mergeCell ref="E347:G347"/>
    <mergeCell ref="I347:J347"/>
    <mergeCell ref="E348:G348"/>
    <mergeCell ref="I348:J348"/>
    <mergeCell ref="A351:J351"/>
    <mergeCell ref="A352:J352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86" t="s">
        <v>0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0" x14ac:dyDescent="0.25">
      <c r="A3" s="386" t="s">
        <v>1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x14ac:dyDescent="0.25">
      <c r="A4" s="386" t="s">
        <v>414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hidden="1" x14ac:dyDescent="0.25">
      <c r="A7" s="389" t="s">
        <v>3</v>
      </c>
      <c r="B7" s="389" t="s">
        <v>4</v>
      </c>
      <c r="C7" s="389" t="s">
        <v>5</v>
      </c>
      <c r="D7" s="178" t="s">
        <v>6</v>
      </c>
      <c r="E7" s="135" t="s">
        <v>7</v>
      </c>
      <c r="F7" s="389" t="s">
        <v>8</v>
      </c>
      <c r="G7" s="102" t="s">
        <v>7</v>
      </c>
      <c r="H7" s="389" t="s">
        <v>6</v>
      </c>
      <c r="I7" s="178" t="s">
        <v>262</v>
      </c>
      <c r="J7" s="102" t="s">
        <v>8</v>
      </c>
    </row>
    <row r="8" spans="1:10" hidden="1" x14ac:dyDescent="0.25">
      <c r="A8" s="390"/>
      <c r="B8" s="390"/>
      <c r="C8" s="390"/>
      <c r="D8" s="179" t="s">
        <v>154</v>
      </c>
      <c r="E8" s="136" t="s">
        <v>10</v>
      </c>
      <c r="F8" s="390"/>
      <c r="G8" s="115" t="s">
        <v>11</v>
      </c>
      <c r="H8" s="390"/>
      <c r="I8" s="68" t="s">
        <v>5</v>
      </c>
      <c r="J8" s="103" t="s">
        <v>263</v>
      </c>
    </row>
    <row r="9" spans="1:10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hidden="1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hidden="1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hidden="1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hidden="1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hidden="1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hidden="1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hidden="1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hidden="1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hidden="1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hidden="1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hidden="1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hidden="1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hidden="1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hidden="1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hidden="1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hidden="1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hidden="1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hidden="1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hidden="1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hidden="1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hidden="1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hidden="1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hidden="1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hidden="1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hidden="1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hidden="1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hidden="1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hidden="1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hidden="1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hidden="1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hidden="1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hidden="1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hidden="1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hidden="1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hidden="1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hidden="1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hidden="1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hidden="1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hidden="1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hidden="1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hidden="1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hidden="1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hidden="1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hidden="1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hidden="1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hidden="1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hidden="1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hidden="1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hidden="1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hidden="1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hidden="1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hidden="1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hidden="1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hidden="1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hidden="1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hidden="1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hidden="1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hidden="1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hidden="1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hidden="1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hidden="1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hidden="1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hidden="1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hidden="1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hidden="1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hidden="1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hidden="1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hidden="1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hidden="1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hidden="1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hidden="1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hidden="1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hidden="1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hidden="1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hidden="1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hidden="1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hidden="1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hidden="1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hidden="1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hidden="1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hidden="1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hidden="1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hidden="1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hidden="1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hidden="1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hidden="1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hidden="1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hidden="1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hidden="1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hidden="1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hidden="1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hidden="1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hidden="1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hidden="1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hidden="1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hidden="1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hidden="1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hidden="1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hidden="1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hidden="1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hidden="1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hidden="1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hidden="1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hidden="1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hidden="1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hidden="1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hidden="1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hidden="1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hidden="1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hidden="1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hidden="1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hidden="1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hidden="1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hidden="1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hidden="1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hidden="1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hidden="1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hidden="1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hidden="1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hidden="1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hidden="1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hidden="1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hidden="1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hidden="1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hidden="1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hidden="1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hidden="1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hidden="1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hidden="1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hidden="1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hidden="1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hidden="1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hidden="1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hidden="1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hidden="1" x14ac:dyDescent="0.25">
      <c r="A145" s="87"/>
      <c r="B145" s="335" t="s">
        <v>264</v>
      </c>
      <c r="C145" s="335"/>
      <c r="D145" s="335"/>
      <c r="E145" s="335"/>
      <c r="F145" s="335"/>
      <c r="G145" s="335"/>
      <c r="H145" s="394"/>
      <c r="I145" s="395">
        <f>SUM(J11:J142)</f>
        <v>267709485</v>
      </c>
      <c r="J145" s="394"/>
    </row>
    <row r="146" spans="1:10" hidden="1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hidden="1" x14ac:dyDescent="0.25">
      <c r="A147" s="396" t="s">
        <v>284</v>
      </c>
      <c r="B147" s="396"/>
      <c r="C147" s="396"/>
      <c r="D147" s="396"/>
      <c r="E147" s="396"/>
      <c r="F147" s="396"/>
      <c r="G147" s="396"/>
      <c r="H147" s="396"/>
      <c r="I147" s="396"/>
      <c r="J147" s="396"/>
    </row>
    <row r="148" spans="1:10" hidden="1" x14ac:dyDescent="0.25">
      <c r="A148" s="397" t="s">
        <v>415</v>
      </c>
      <c r="B148" s="397"/>
      <c r="C148" s="397"/>
      <c r="D148" s="397"/>
      <c r="E148" s="397"/>
      <c r="F148" s="397"/>
      <c r="G148" s="397"/>
      <c r="H148" s="397"/>
      <c r="I148" s="397"/>
      <c r="J148" s="397"/>
    </row>
    <row r="149" spans="1:10" hidden="1" x14ac:dyDescent="0.25">
      <c r="A149" s="302"/>
      <c r="B149" s="302"/>
      <c r="C149" s="302"/>
      <c r="D149" s="302"/>
      <c r="E149" s="302"/>
      <c r="F149" s="302"/>
      <c r="G149" s="302"/>
      <c r="H149" s="302"/>
      <c r="I149" s="302"/>
      <c r="J149" s="302"/>
    </row>
    <row r="150" spans="1:10" hidden="1" x14ac:dyDescent="0.25">
      <c r="A150" s="389" t="s">
        <v>3</v>
      </c>
      <c r="B150" s="389" t="s">
        <v>4</v>
      </c>
      <c r="C150" s="389" t="s">
        <v>153</v>
      </c>
      <c r="D150" s="1" t="s">
        <v>6</v>
      </c>
      <c r="E150" s="147" t="s">
        <v>7</v>
      </c>
      <c r="F150" s="389" t="s">
        <v>8</v>
      </c>
      <c r="G150" s="112" t="s">
        <v>7</v>
      </c>
      <c r="H150" s="389" t="s">
        <v>6</v>
      </c>
      <c r="I150" s="1" t="s">
        <v>263</v>
      </c>
      <c r="J150" s="112" t="s">
        <v>8</v>
      </c>
    </row>
    <row r="151" spans="1:10" hidden="1" x14ac:dyDescent="0.25">
      <c r="A151" s="390"/>
      <c r="B151" s="390"/>
      <c r="C151" s="390"/>
      <c r="D151" s="54" t="s">
        <v>237</v>
      </c>
      <c r="E151" s="140" t="s">
        <v>10</v>
      </c>
      <c r="F151" s="390"/>
      <c r="G151" s="120" t="s">
        <v>11</v>
      </c>
      <c r="H151" s="390"/>
      <c r="I151" s="54" t="s">
        <v>5</v>
      </c>
      <c r="J151" s="120" t="s">
        <v>263</v>
      </c>
    </row>
    <row r="152" spans="1:10" hidden="1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hidden="1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hidden="1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hidden="1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hidden="1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hidden="1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hidden="1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hidden="1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hidden="1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hidden="1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hidden="1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hidden="1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hidden="1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hidden="1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hidden="1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hidden="1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hidden="1" x14ac:dyDescent="0.25">
      <c r="A168" s="391" t="s">
        <v>264</v>
      </c>
      <c r="B168" s="372"/>
      <c r="C168" s="372"/>
      <c r="D168" s="372"/>
      <c r="E168" s="372"/>
      <c r="F168" s="372"/>
      <c r="G168" s="372"/>
      <c r="H168" s="373"/>
      <c r="I168" s="412">
        <f>SUM(J153:J167)</f>
        <v>37268899</v>
      </c>
      <c r="J168" s="413"/>
    </row>
    <row r="169" spans="1:10" hidden="1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hidden="1" x14ac:dyDescent="0.25">
      <c r="A170" s="393" t="s">
        <v>227</v>
      </c>
      <c r="B170" s="393"/>
      <c r="C170" s="393"/>
      <c r="D170" s="393"/>
      <c r="E170" s="393"/>
      <c r="F170" s="393"/>
      <c r="G170" s="393"/>
      <c r="H170" s="393"/>
      <c r="I170" s="393"/>
      <c r="J170" s="393"/>
    </row>
    <row r="171" spans="1:10" hidden="1" x14ac:dyDescent="0.25">
      <c r="A171" s="386" t="str">
        <f>A148</f>
        <v>Bulan : JULI 2023</v>
      </c>
      <c r="B171" s="386"/>
      <c r="C171" s="386"/>
      <c r="D171" s="386"/>
      <c r="E171" s="386"/>
      <c r="F171" s="386"/>
      <c r="G171" s="386"/>
      <c r="H171" s="386"/>
      <c r="I171" s="386"/>
      <c r="J171" s="386"/>
    </row>
    <row r="172" spans="1:10" hidden="1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hidden="1" x14ac:dyDescent="0.25">
      <c r="A173" s="389" t="s">
        <v>3</v>
      </c>
      <c r="B173" s="389" t="s">
        <v>4</v>
      </c>
      <c r="C173" s="389" t="s">
        <v>5</v>
      </c>
      <c r="D173" s="389" t="s">
        <v>193</v>
      </c>
      <c r="E173" s="147" t="s">
        <v>7</v>
      </c>
      <c r="F173" s="389" t="s">
        <v>8</v>
      </c>
      <c r="G173" s="112" t="s">
        <v>7</v>
      </c>
      <c r="H173" s="389" t="s">
        <v>194</v>
      </c>
      <c r="I173" s="246" t="s">
        <v>262</v>
      </c>
      <c r="J173" s="102" t="s">
        <v>8</v>
      </c>
    </row>
    <row r="174" spans="1:10" hidden="1" x14ac:dyDescent="0.25">
      <c r="A174" s="390"/>
      <c r="B174" s="390"/>
      <c r="C174" s="390"/>
      <c r="D174" s="414"/>
      <c r="E174" s="140" t="s">
        <v>10</v>
      </c>
      <c r="F174" s="390"/>
      <c r="G174" s="120" t="s">
        <v>11</v>
      </c>
      <c r="H174" s="390"/>
      <c r="I174" s="247" t="s">
        <v>5</v>
      </c>
      <c r="J174" s="115" t="s">
        <v>263</v>
      </c>
    </row>
    <row r="175" spans="1:10" hidden="1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hidden="1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hidden="1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hidden="1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hidden="1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hidden="1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hidden="1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hidden="1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hidden="1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hidden="1" x14ac:dyDescent="0.25">
      <c r="A188" s="88"/>
      <c r="B188" s="379" t="s">
        <v>264</v>
      </c>
      <c r="C188" s="379"/>
      <c r="D188" s="379"/>
      <c r="E188" s="379"/>
      <c r="F188" s="379"/>
      <c r="G188" s="379"/>
      <c r="H188" s="376"/>
      <c r="I188" s="410">
        <f>SUM(J177:J187)</f>
        <v>56019070</v>
      </c>
      <c r="J188" s="411"/>
    </row>
    <row r="189" spans="1:10" hidden="1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hidden="1" x14ac:dyDescent="0.25">
      <c r="A190" s="403" t="s">
        <v>365</v>
      </c>
      <c r="B190" s="404"/>
      <c r="C190" s="404"/>
      <c r="D190" s="404"/>
      <c r="E190" s="404"/>
      <c r="F190" s="404"/>
      <c r="G190" s="404"/>
      <c r="H190" s="404"/>
      <c r="I190" s="404"/>
      <c r="J190" s="404"/>
    </row>
    <row r="191" spans="1:10" hidden="1" x14ac:dyDescent="0.25">
      <c r="A191" s="405" t="str">
        <f>A171</f>
        <v>Bulan : JULI 2023</v>
      </c>
      <c r="B191" s="405"/>
      <c r="C191" s="405"/>
      <c r="D191" s="405"/>
      <c r="E191" s="405"/>
      <c r="F191" s="405"/>
      <c r="G191" s="405"/>
      <c r="H191" s="405"/>
      <c r="I191" s="405"/>
      <c r="J191" s="405"/>
    </row>
    <row r="192" spans="1:10" hidden="1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hidden="1" x14ac:dyDescent="0.25">
      <c r="A193" s="401" t="s">
        <v>366</v>
      </c>
      <c r="B193" s="401" t="s">
        <v>367</v>
      </c>
      <c r="C193" s="401" t="s">
        <v>5</v>
      </c>
      <c r="D193" s="203" t="s">
        <v>6</v>
      </c>
      <c r="E193" s="203" t="s">
        <v>368</v>
      </c>
      <c r="F193" s="401" t="s">
        <v>8</v>
      </c>
      <c r="G193" s="203" t="s">
        <v>7</v>
      </c>
      <c r="H193" s="401" t="s">
        <v>6</v>
      </c>
      <c r="I193" s="203" t="s">
        <v>262</v>
      </c>
      <c r="J193" s="201" t="s">
        <v>369</v>
      </c>
    </row>
    <row r="194" spans="1:10" hidden="1" x14ac:dyDescent="0.25">
      <c r="A194" s="402"/>
      <c r="B194" s="402"/>
      <c r="C194" s="406"/>
      <c r="D194" s="204" t="s">
        <v>371</v>
      </c>
      <c r="E194" s="204" t="s">
        <v>10</v>
      </c>
      <c r="F194" s="402"/>
      <c r="G194" s="204" t="s">
        <v>11</v>
      </c>
      <c r="H194" s="402"/>
      <c r="I194" s="204" t="s">
        <v>5</v>
      </c>
      <c r="J194" s="204" t="s">
        <v>262</v>
      </c>
    </row>
    <row r="195" spans="1:10" hidden="1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hidden="1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hidden="1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hidden="1" x14ac:dyDescent="0.25">
      <c r="A198" s="398" t="s">
        <v>264</v>
      </c>
      <c r="B198" s="399"/>
      <c r="C198" s="399"/>
      <c r="D198" s="399"/>
      <c r="E198" s="399"/>
      <c r="F198" s="399"/>
      <c r="G198" s="399"/>
      <c r="H198" s="400"/>
      <c r="I198" s="375">
        <f>J196</f>
        <v>111150000</v>
      </c>
      <c r="J198" s="376"/>
    </row>
    <row r="199" spans="1:10" hidden="1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hidden="1" x14ac:dyDescent="0.25">
      <c r="A200" s="403" t="s">
        <v>152</v>
      </c>
      <c r="B200" s="403"/>
      <c r="C200" s="403"/>
      <c r="D200" s="403"/>
      <c r="E200" s="403"/>
      <c r="F200" s="403"/>
      <c r="G200" s="403"/>
      <c r="H200" s="403"/>
      <c r="I200" s="403"/>
      <c r="J200" s="403"/>
    </row>
    <row r="201" spans="1:10" hidden="1" x14ac:dyDescent="0.25">
      <c r="A201" s="386" t="str">
        <f>A148</f>
        <v>Bulan : JULI 2023</v>
      </c>
      <c r="B201" s="386"/>
      <c r="C201" s="386"/>
      <c r="D201" s="386"/>
      <c r="E201" s="386"/>
      <c r="F201" s="386"/>
      <c r="G201" s="386"/>
      <c r="H201" s="386"/>
      <c r="I201" s="386"/>
      <c r="J201" s="386"/>
    </row>
    <row r="202" spans="1:10" ht="15.75" hidden="1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hidden="1" x14ac:dyDescent="0.25">
      <c r="A203" s="389" t="s">
        <v>3</v>
      </c>
      <c r="B203" s="389" t="s">
        <v>4</v>
      </c>
      <c r="C203" s="389" t="s">
        <v>153</v>
      </c>
      <c r="D203" s="1" t="s">
        <v>6</v>
      </c>
      <c r="E203" s="147" t="s">
        <v>7</v>
      </c>
      <c r="F203" s="389" t="s">
        <v>8</v>
      </c>
      <c r="G203" s="112" t="s">
        <v>7</v>
      </c>
      <c r="H203" s="389" t="s">
        <v>6</v>
      </c>
      <c r="I203" s="178" t="s">
        <v>262</v>
      </c>
      <c r="J203" s="102" t="s">
        <v>8</v>
      </c>
    </row>
    <row r="204" spans="1:10" hidden="1" x14ac:dyDescent="0.25">
      <c r="A204" s="390"/>
      <c r="B204" s="390"/>
      <c r="C204" s="390"/>
      <c r="D204" s="54" t="s">
        <v>154</v>
      </c>
      <c r="E204" s="140" t="s">
        <v>10</v>
      </c>
      <c r="F204" s="390"/>
      <c r="G204" s="120" t="s">
        <v>11</v>
      </c>
      <c r="H204" s="390"/>
      <c r="I204" s="68" t="s">
        <v>5</v>
      </c>
      <c r="J204" s="103" t="s">
        <v>263</v>
      </c>
    </row>
    <row r="205" spans="1:10" s="217" customFormat="1" hidden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hidden="1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hidden="1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hidden="1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hidden="1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hidden="1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hidden="1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hidden="1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hidden="1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hidden="1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hidden="1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hidden="1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hidden="1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hidden="1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hidden="1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hidden="1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hidden="1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hidden="1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hidden="1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hidden="1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hidden="1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hidden="1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hidden="1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hidden="1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hidden="1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hidden="1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hidden="1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hidden="1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hidden="1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hidden="1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hidden="1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hidden="1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hidden="1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hidden="1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hidden="1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hidden="1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hidden="1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hidden="1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hidden="1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hidden="1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hidden="1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hidden="1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hidden="1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hidden="1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hidden="1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hidden="1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hidden="1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hidden="1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hidden="1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hidden="1" customHeight="1" x14ac:dyDescent="0.25">
      <c r="A254" s="380" t="s">
        <v>264</v>
      </c>
      <c r="B254" s="381"/>
      <c r="C254" s="381"/>
      <c r="D254" s="381"/>
      <c r="E254" s="381"/>
      <c r="F254" s="381"/>
      <c r="G254" s="381"/>
      <c r="H254" s="382"/>
      <c r="I254" s="383">
        <f>SUM(J207:J251)</f>
        <v>151105055.61000001</v>
      </c>
      <c r="J254" s="384"/>
    </row>
    <row r="255" spans="1:10" ht="15" hidden="1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85" t="s">
        <v>192</v>
      </c>
      <c r="B257" s="385"/>
      <c r="C257" s="385"/>
      <c r="D257" s="385"/>
      <c r="E257" s="385"/>
      <c r="F257" s="385"/>
      <c r="G257" s="385"/>
      <c r="H257" s="385"/>
      <c r="I257" s="385"/>
      <c r="J257" s="385"/>
    </row>
    <row r="258" spans="1:10" x14ac:dyDescent="0.25">
      <c r="A258" s="386" t="str">
        <f>A201</f>
        <v>Bulan : JULI 2023</v>
      </c>
      <c r="B258" s="386"/>
      <c r="C258" s="386"/>
      <c r="D258" s="386"/>
      <c r="E258" s="386"/>
      <c r="F258" s="386"/>
      <c r="G258" s="386"/>
      <c r="H258" s="386"/>
      <c r="I258" s="386"/>
      <c r="J258" s="38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7" t="s">
        <v>3</v>
      </c>
      <c r="B260" s="387" t="s">
        <v>4</v>
      </c>
      <c r="C260" s="387" t="s">
        <v>5</v>
      </c>
      <c r="D260" s="387" t="s">
        <v>193</v>
      </c>
      <c r="E260" s="150" t="s">
        <v>7</v>
      </c>
      <c r="F260" s="387" t="s">
        <v>8</v>
      </c>
      <c r="G260" s="127" t="s">
        <v>7</v>
      </c>
      <c r="H260" s="387" t="s">
        <v>194</v>
      </c>
      <c r="I260" s="178" t="s">
        <v>262</v>
      </c>
      <c r="J260" s="102" t="s">
        <v>8</v>
      </c>
    </row>
    <row r="261" spans="1:10" x14ac:dyDescent="0.25">
      <c r="A261" s="388"/>
      <c r="B261" s="388"/>
      <c r="C261" s="388"/>
      <c r="D261" s="388"/>
      <c r="E261" s="151" t="s">
        <v>10</v>
      </c>
      <c r="F261" s="388"/>
      <c r="G261" s="128" t="s">
        <v>11</v>
      </c>
      <c r="H261" s="388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75" t="s">
        <v>264</v>
      </c>
      <c r="B317" s="379"/>
      <c r="C317" s="379"/>
      <c r="D317" s="379"/>
      <c r="E317" s="379"/>
      <c r="F317" s="379"/>
      <c r="G317" s="379"/>
      <c r="H317" s="376"/>
      <c r="I317" s="415">
        <f>SUM(J264:J315)</f>
        <v>133584412.90000001</v>
      </c>
      <c r="J317" s="416"/>
    </row>
    <row r="319" spans="1:10" ht="15.75" hidden="1" x14ac:dyDescent="0.25">
      <c r="A319" s="377" t="s">
        <v>235</v>
      </c>
      <c r="B319" s="377"/>
      <c r="C319" s="377"/>
      <c r="D319" s="377"/>
      <c r="E319" s="377"/>
      <c r="F319" s="377"/>
      <c r="G319" s="377"/>
      <c r="H319" s="377"/>
      <c r="I319" s="377"/>
      <c r="J319" s="377"/>
    </row>
    <row r="320" spans="1:10" ht="15.75" hidden="1" x14ac:dyDescent="0.25">
      <c r="A320" s="377" t="s">
        <v>236</v>
      </c>
      <c r="B320" s="377"/>
      <c r="C320" s="377"/>
      <c r="D320" s="377"/>
      <c r="E320" s="377"/>
      <c r="F320" s="377"/>
      <c r="G320" s="377"/>
      <c r="H320" s="377"/>
      <c r="I320" s="377"/>
      <c r="J320" s="377"/>
    </row>
    <row r="321" spans="1:15" s="180" customFormat="1" ht="15.75" hidden="1" customHeight="1" x14ac:dyDescent="0.25">
      <c r="A321" s="378" t="str">
        <f>A201</f>
        <v>Bulan : JULI 2023</v>
      </c>
      <c r="B321" s="378"/>
      <c r="C321" s="378"/>
      <c r="D321" s="378"/>
      <c r="E321" s="378"/>
      <c r="F321" s="378"/>
      <c r="G321" s="378"/>
      <c r="H321" s="378"/>
      <c r="I321" s="378"/>
      <c r="J321" s="378"/>
      <c r="K321"/>
      <c r="L321"/>
      <c r="M321"/>
      <c r="N321"/>
      <c r="O321"/>
    </row>
    <row r="322" spans="1:15" s="180" customFormat="1" ht="15.75" hidden="1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hidden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hidden="1" x14ac:dyDescent="0.25">
      <c r="A324" s="389" t="s">
        <v>3</v>
      </c>
      <c r="B324" s="389" t="s">
        <v>4</v>
      </c>
      <c r="C324" s="389" t="s">
        <v>153</v>
      </c>
      <c r="D324" s="1" t="s">
        <v>6</v>
      </c>
      <c r="E324" s="147" t="s">
        <v>7</v>
      </c>
      <c r="F324" s="389" t="s">
        <v>8</v>
      </c>
      <c r="G324" s="112" t="s">
        <v>7</v>
      </c>
      <c r="H324" s="389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hidden="1" x14ac:dyDescent="0.25">
      <c r="A325" s="390"/>
      <c r="B325" s="390"/>
      <c r="C325" s="390"/>
      <c r="D325" s="54" t="s">
        <v>237</v>
      </c>
      <c r="E325" s="140" t="s">
        <v>10</v>
      </c>
      <c r="F325" s="390"/>
      <c r="G325" s="120" t="s">
        <v>11</v>
      </c>
      <c r="H325" s="390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hidden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hidden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hidden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hidden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hidden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hidden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hidden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hidden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hidden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hidden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hidden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hidden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hidden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hidden="1" x14ac:dyDescent="0.25">
      <c r="A339" s="87"/>
      <c r="B339" s="372" t="s">
        <v>264</v>
      </c>
      <c r="C339" s="372"/>
      <c r="D339" s="372"/>
      <c r="E339" s="372"/>
      <c r="F339" s="372"/>
      <c r="G339" s="372"/>
      <c r="H339" s="373"/>
      <c r="I339" s="374">
        <f>SUM(J331:J332)</f>
        <v>39523500</v>
      </c>
      <c r="J339" s="373"/>
      <c r="K339"/>
      <c r="L339"/>
      <c r="M339"/>
      <c r="N339"/>
      <c r="O339"/>
    </row>
    <row r="340" spans="1:15" s="180" customFormat="1" hidden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hidden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hidden="1" x14ac:dyDescent="0.25">
      <c r="E342" s="368" t="s">
        <v>2</v>
      </c>
      <c r="F342" s="368"/>
      <c r="G342" s="368"/>
      <c r="H342" t="s">
        <v>270</v>
      </c>
      <c r="I342" s="369">
        <f>I145</f>
        <v>267709485</v>
      </c>
      <c r="J342" s="369"/>
    </row>
    <row r="343" spans="1:15" hidden="1" x14ac:dyDescent="0.25">
      <c r="E343" s="368" t="s">
        <v>152</v>
      </c>
      <c r="F343" s="368"/>
      <c r="G343" s="368"/>
      <c r="H343" t="s">
        <v>270</v>
      </c>
      <c r="I343" s="369">
        <f>I254</f>
        <v>151105055.61000001</v>
      </c>
      <c r="J343" s="369"/>
    </row>
    <row r="344" spans="1:15" hidden="1" x14ac:dyDescent="0.25">
      <c r="E344" s="368" t="s">
        <v>192</v>
      </c>
      <c r="F344" s="368"/>
      <c r="G344" s="368"/>
      <c r="H344" t="s">
        <v>270</v>
      </c>
      <c r="I344" s="369">
        <f>I317</f>
        <v>133584412.90000001</v>
      </c>
      <c r="J344" s="369"/>
    </row>
    <row r="345" spans="1:15" hidden="1" x14ac:dyDescent="0.25">
      <c r="E345" s="368" t="s">
        <v>227</v>
      </c>
      <c r="F345" s="368"/>
      <c r="G345" s="368"/>
      <c r="H345" t="s">
        <v>270</v>
      </c>
      <c r="I345" s="369">
        <f>I188</f>
        <v>56019070</v>
      </c>
      <c r="J345" s="369"/>
    </row>
    <row r="346" spans="1:15" hidden="1" x14ac:dyDescent="0.25">
      <c r="E346" s="368" t="s">
        <v>365</v>
      </c>
      <c r="F346" s="368"/>
      <c r="G346" s="368"/>
      <c r="H346" t="s">
        <v>270</v>
      </c>
      <c r="I346" s="181"/>
      <c r="J346" s="181">
        <f>I198</f>
        <v>111150000</v>
      </c>
    </row>
    <row r="347" spans="1:15" hidden="1" x14ac:dyDescent="0.25">
      <c r="E347" s="368" t="s">
        <v>269</v>
      </c>
      <c r="F347" s="368"/>
      <c r="G347" s="368"/>
      <c r="H347" t="s">
        <v>270</v>
      </c>
      <c r="I347" s="369">
        <f>I339</f>
        <v>39523500</v>
      </c>
      <c r="J347" s="369"/>
    </row>
    <row r="348" spans="1:15" hidden="1" x14ac:dyDescent="0.25">
      <c r="E348" s="368" t="s">
        <v>404</v>
      </c>
      <c r="F348" s="368"/>
      <c r="G348" s="368"/>
      <c r="H348" t="s">
        <v>270</v>
      </c>
      <c r="I348" s="369">
        <f>'[7]JULI 2023'!$I$300:$J$300</f>
        <v>376720550</v>
      </c>
      <c r="J348" s="369"/>
    </row>
    <row r="349" spans="1:15" hidden="1" x14ac:dyDescent="0.25">
      <c r="E349" s="370" t="s">
        <v>264</v>
      </c>
      <c r="F349" s="370"/>
      <c r="G349" s="370"/>
      <c r="H349" s="92"/>
      <c r="I349" s="371">
        <f>SUM(I342:J348)</f>
        <v>1135812073.51</v>
      </c>
      <c r="J349" s="371"/>
    </row>
    <row r="350" spans="1:15" hidden="1" x14ac:dyDescent="0.25"/>
    <row r="351" spans="1:15" hidden="1" x14ac:dyDescent="0.25"/>
    <row r="352" spans="1:15" hidden="1" x14ac:dyDescent="0.25">
      <c r="A352" s="367" t="s">
        <v>301</v>
      </c>
      <c r="B352" s="367"/>
      <c r="C352" s="367"/>
      <c r="D352" s="367"/>
      <c r="E352" s="367"/>
      <c r="F352" s="367"/>
      <c r="G352" s="367"/>
      <c r="H352" s="367"/>
      <c r="I352" s="367"/>
      <c r="J352" s="367"/>
    </row>
    <row r="353" spans="1:10" hidden="1" x14ac:dyDescent="0.25">
      <c r="A353" s="367" t="s">
        <v>268</v>
      </c>
      <c r="B353" s="367"/>
      <c r="C353" s="367"/>
      <c r="D353" s="367"/>
      <c r="E353" s="367"/>
      <c r="F353" s="367"/>
      <c r="G353" s="367"/>
      <c r="H353" s="367"/>
      <c r="I353" s="367"/>
      <c r="J353" s="367"/>
    </row>
    <row r="354" spans="1:10" hidden="1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hidden="1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idden="1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hidden="1" customHeight="1" x14ac:dyDescent="0.25">
      <c r="A357" s="366" t="s">
        <v>266</v>
      </c>
      <c r="B357" s="366"/>
      <c r="C357" s="366"/>
      <c r="D357" s="366"/>
      <c r="E357" s="366"/>
      <c r="F357" s="366"/>
      <c r="G357" s="366"/>
      <c r="H357" s="366"/>
      <c r="I357" s="366"/>
      <c r="J357" s="366"/>
    </row>
    <row r="358" spans="1:10" hidden="1" x14ac:dyDescent="0.25">
      <c r="A358" s="367" t="s">
        <v>267</v>
      </c>
      <c r="B358" s="367"/>
      <c r="C358" s="367"/>
      <c r="D358" s="367"/>
      <c r="E358" s="367"/>
      <c r="F358" s="367"/>
      <c r="G358" s="367"/>
      <c r="H358" s="367"/>
      <c r="I358" s="367"/>
      <c r="J358" s="367"/>
    </row>
  </sheetData>
  <mergeCells count="87">
    <mergeCell ref="A357:J357"/>
    <mergeCell ref="A358:J358"/>
    <mergeCell ref="E348:G348"/>
    <mergeCell ref="I348:J348"/>
    <mergeCell ref="E349:G349"/>
    <mergeCell ref="I349:J349"/>
    <mergeCell ref="A352:J352"/>
    <mergeCell ref="A353:J353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19:J319"/>
    <mergeCell ref="A320:J320"/>
    <mergeCell ref="A321:J321"/>
    <mergeCell ref="A317:H317"/>
    <mergeCell ref="I317:J317"/>
    <mergeCell ref="A324:A325"/>
    <mergeCell ref="B324:B325"/>
    <mergeCell ref="C324:C325"/>
    <mergeCell ref="F324:F325"/>
    <mergeCell ref="H324:H325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45:H145"/>
    <mergeCell ref="I145:J145"/>
    <mergeCell ref="A147:J147"/>
    <mergeCell ref="A148:J148"/>
    <mergeCell ref="A149:J149"/>
    <mergeCell ref="A150:A151"/>
    <mergeCell ref="B150:B151"/>
    <mergeCell ref="C150:C151"/>
    <mergeCell ref="F150:F151"/>
    <mergeCell ref="H150:H151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F6F1-4577-43FD-BC9D-8697907FFE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Sheet2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2023-09-17T04:38:34Z</dcterms:modified>
</cp:coreProperties>
</file>