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24\sate\data sektoral\PAJAK DAERAH BAPENDA\2024\"/>
    </mc:Choice>
  </mc:AlternateContent>
  <xr:revisionPtr revIDLastSave="0" documentId="8_{6545410D-D8E5-4E35-94BB-101130AF8621}" xr6:coauthVersionLast="47" xr6:coauthVersionMax="47" xr10:uidLastSave="{00000000-0000-0000-0000-000000000000}"/>
  <bookViews>
    <workbookView xWindow="-120" yWindow="-120" windowWidth="20730" windowHeight="11160" xr2:uid="{BB949A47-9C3F-4C81-8F7C-6C8DB256F2B6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T20" i="1"/>
  <c r="S20" i="1"/>
  <c r="R20" i="1"/>
  <c r="Q20" i="1"/>
  <c r="P20" i="1"/>
  <c r="O20" i="1"/>
  <c r="N20" i="1"/>
  <c r="M20" i="1"/>
  <c r="Y20" i="1" s="1"/>
  <c r="U19" i="1"/>
  <c r="T19" i="1"/>
  <c r="S19" i="1"/>
  <c r="R19" i="1"/>
  <c r="Q19" i="1"/>
  <c r="P19" i="1"/>
  <c r="O19" i="1"/>
  <c r="N19" i="1"/>
  <c r="Y19" i="1" s="1"/>
  <c r="Z19" i="1" s="1"/>
  <c r="M19" i="1"/>
  <c r="U18" i="1"/>
  <c r="T18" i="1"/>
  <c r="S18" i="1"/>
  <c r="R18" i="1"/>
  <c r="Q18" i="1"/>
  <c r="P18" i="1"/>
  <c r="O18" i="1"/>
  <c r="N18" i="1"/>
  <c r="M18" i="1"/>
  <c r="Y18" i="1" s="1"/>
  <c r="Z18" i="1" s="1"/>
  <c r="U17" i="1"/>
  <c r="T17" i="1"/>
  <c r="S17" i="1"/>
  <c r="R17" i="1"/>
  <c r="Q17" i="1"/>
  <c r="P17" i="1"/>
  <c r="O17" i="1"/>
  <c r="N17" i="1"/>
  <c r="M17" i="1"/>
  <c r="Y17" i="1" s="1"/>
  <c r="Z17" i="1" s="1"/>
  <c r="U16" i="1"/>
  <c r="T16" i="1"/>
  <c r="S16" i="1"/>
  <c r="R16" i="1"/>
  <c r="Q16" i="1"/>
  <c r="P16" i="1"/>
  <c r="O16" i="1"/>
  <c r="N16" i="1"/>
  <c r="M16" i="1"/>
  <c r="Y16" i="1" s="1"/>
  <c r="Z16" i="1" s="1"/>
  <c r="U15" i="1"/>
  <c r="T15" i="1"/>
  <c r="S15" i="1"/>
  <c r="R15" i="1"/>
  <c r="Q15" i="1"/>
  <c r="P15" i="1"/>
  <c r="O15" i="1"/>
  <c r="N15" i="1"/>
  <c r="Y15" i="1" s="1"/>
  <c r="Z15" i="1" s="1"/>
  <c r="M15" i="1"/>
  <c r="U14" i="1"/>
  <c r="U10" i="1" s="1"/>
  <c r="T14" i="1"/>
  <c r="S14" i="1"/>
  <c r="R14" i="1"/>
  <c r="Q14" i="1"/>
  <c r="Q10" i="1" s="1"/>
  <c r="P14" i="1"/>
  <c r="O14" i="1"/>
  <c r="N14" i="1"/>
  <c r="M14" i="1"/>
  <c r="Y14" i="1" s="1"/>
  <c r="Z14" i="1" s="1"/>
  <c r="U13" i="1"/>
  <c r="T13" i="1"/>
  <c r="S13" i="1"/>
  <c r="R13" i="1"/>
  <c r="Q13" i="1"/>
  <c r="P13" i="1"/>
  <c r="O13" i="1"/>
  <c r="N13" i="1"/>
  <c r="M13" i="1"/>
  <c r="Y13" i="1" s="1"/>
  <c r="Z13" i="1" s="1"/>
  <c r="U12" i="1"/>
  <c r="T12" i="1"/>
  <c r="S12" i="1"/>
  <c r="R12" i="1"/>
  <c r="Q12" i="1"/>
  <c r="P12" i="1"/>
  <c r="O12" i="1"/>
  <c r="N12" i="1"/>
  <c r="M12" i="1"/>
  <c r="Y12" i="1" s="1"/>
  <c r="Z12" i="1" s="1"/>
  <c r="U11" i="1"/>
  <c r="T11" i="1"/>
  <c r="S11" i="1"/>
  <c r="S10" i="1" s="1"/>
  <c r="R11" i="1"/>
  <c r="R10" i="1" s="1"/>
  <c r="Q11" i="1"/>
  <c r="P11" i="1"/>
  <c r="O11" i="1"/>
  <c r="O10" i="1" s="1"/>
  <c r="N11" i="1"/>
  <c r="Y11" i="1" s="1"/>
  <c r="M11" i="1"/>
  <c r="X10" i="1"/>
  <c r="X21" i="1" s="1"/>
  <c r="W10" i="1"/>
  <c r="W21" i="1" s="1"/>
  <c r="V10" i="1"/>
  <c r="V21" i="1" s="1"/>
  <c r="T10" i="1"/>
  <c r="P10" i="1"/>
  <c r="L10" i="1"/>
  <c r="L21" i="1" s="1"/>
  <c r="U9" i="1"/>
  <c r="U21" i="1" s="1"/>
  <c r="T9" i="1"/>
  <c r="S9" i="1"/>
  <c r="R9" i="1"/>
  <c r="R21" i="1" s="1"/>
  <c r="Q9" i="1"/>
  <c r="Q21" i="1" s="1"/>
  <c r="P9" i="1"/>
  <c r="O9" i="1"/>
  <c r="N9" i="1"/>
  <c r="M9" i="1"/>
  <c r="Y9" i="1" s="1"/>
  <c r="Z9" i="1" s="1"/>
  <c r="U8" i="1"/>
  <c r="T8" i="1"/>
  <c r="T21" i="1" s="1"/>
  <c r="S8" i="1"/>
  <c r="S21" i="1" s="1"/>
  <c r="R8" i="1"/>
  <c r="Q8" i="1"/>
  <c r="P8" i="1"/>
  <c r="P21" i="1" s="1"/>
  <c r="O8" i="1"/>
  <c r="O21" i="1" s="1"/>
  <c r="N8" i="1"/>
  <c r="M8" i="1"/>
  <c r="Y8" i="1" s="1"/>
  <c r="Z8" i="1" l="1"/>
  <c r="Y21" i="1"/>
  <c r="Z21" i="1" s="1"/>
  <c r="Z11" i="1"/>
  <c r="Y10" i="1"/>
  <c r="Z10" i="1" s="1"/>
  <c r="M10" i="1"/>
  <c r="M21" i="1"/>
  <c r="N10" i="1"/>
  <c r="N21" i="1" s="1"/>
</calcChain>
</file>

<file path=xl/sharedStrings.xml><?xml version="1.0" encoding="utf-8"?>
<sst xmlns="http://schemas.openxmlformats.org/spreadsheetml/2006/main" count="92" uniqueCount="50">
  <si>
    <t>DATA REALISASI PENERIMAAN PAJAK DAERAH KABUPATEN TEGAL</t>
  </si>
  <si>
    <t>TAHUN 2024</t>
  </si>
  <si>
    <t>NO</t>
  </si>
  <si>
    <t>KODE</t>
  </si>
  <si>
    <t>URAIAN</t>
  </si>
  <si>
    <t>JUMLAH</t>
  </si>
  <si>
    <t xml:space="preserve">R E A L I S A S I     B U L A N </t>
  </si>
  <si>
    <t>JUMLAH TOTAL REALISASI</t>
  </si>
  <si>
    <t>% REALISASI</t>
  </si>
  <si>
    <t>REKENING</t>
  </si>
  <si>
    <t>ANGGARAN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</si>
  <si>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</si>
  <si>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</si>
  <si>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</si>
  <si>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</si>
  <si>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</si>
  <si>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</si>
  <si>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</si>
  <si>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</si>
  <si>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</t>
  </si>
  <si>
    <t>OKT</t>
  </si>
  <si>
    <t>NOV</t>
  </si>
  <si>
    <t>DES</t>
  </si>
  <si>
    <t>4</t>
  </si>
  <si>
    <t>01</t>
  </si>
  <si>
    <t>15</t>
  </si>
  <si>
    <t>PAJAK PBB-P2</t>
  </si>
  <si>
    <t>1</t>
  </si>
  <si>
    <t>16</t>
  </si>
  <si>
    <t>BPHTB</t>
  </si>
  <si>
    <t>19</t>
  </si>
  <si>
    <t>PBJT</t>
  </si>
  <si>
    <t>MAKANAN DAN/MINUMAN</t>
  </si>
  <si>
    <t>02</t>
  </si>
  <si>
    <t>TENAGA LISTRIK</t>
  </si>
  <si>
    <t>03</t>
  </si>
  <si>
    <t>JASA PERHOTELAN</t>
  </si>
  <si>
    <t>04</t>
  </si>
  <si>
    <t>JASA PARKIR</t>
  </si>
  <si>
    <t>05</t>
  </si>
  <si>
    <t>JASA KESENIAN &amp; HIBURAN</t>
  </si>
  <si>
    <t>09</t>
  </si>
  <si>
    <t>PAJAK REKLAME</t>
  </si>
  <si>
    <t>12</t>
  </si>
  <si>
    <t>PAJAK AIR TANAH</t>
  </si>
  <si>
    <t>PAJAK SARANG BURUNG</t>
  </si>
  <si>
    <t>14</t>
  </si>
  <si>
    <t>PAJAK MBLB</t>
  </si>
  <si>
    <t>PEND.LAIN2 SAH</t>
  </si>
  <si>
    <t>J U M L A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</si>
</sst>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164" fontId="8" fillId="0" borderId="1" xfId="0" applyNumberFormat="1" applyFont="1" applyBorder="1" applyAlignment="1">
      <alignment horizontal="center" vertical="center"/>
    </xf>
    <xf numFmtId="164" fontId="6" fillId="0" borderId="3" xfId="0" quotePrefix="1" applyNumberFormat="1" applyFont="1" applyBorder="1" applyAlignment="1">
      <alignment horizontal="left" vertical="center"/>
    </xf>
    <xf numFmtId="164" fontId="6" fillId="0" borderId="4" xfId="0" quotePrefix="1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2" fontId="8" fillId="0" borderId="1" xfId="1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6" fillId="0" borderId="4" xfId="0" quotePrefix="1" applyNumberFormat="1" applyFont="1" applyBorder="1" applyAlignment="1">
      <alignment vertical="center"/>
    </xf>
    <xf numFmtId="164" fontId="6" fillId="0" borderId="3" xfId="0" quotePrefix="1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6" fillId="0" borderId="9" xfId="0" quotePrefix="1" applyNumberFormat="1" applyFont="1" applyBorder="1" applyAlignment="1">
      <alignment vertical="center"/>
    </xf>
    <xf numFmtId="164" fontId="9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4" fontId="8" fillId="0" borderId="4" xfId="0" quotePrefix="1" applyNumberFormat="1" applyFont="1" applyBorder="1" applyAlignment="1">
      <alignment vertical="center"/>
    </xf>
    <xf numFmtId="164" fontId="8" fillId="0" borderId="11" xfId="0" applyNumberFormat="1" applyFont="1" applyBorder="1" applyAlignment="1">
      <alignment horizontal="left" vertical="center" wrapText="1" shrinkToFit="1"/>
    </xf>
    <xf numFmtId="164" fontId="8" fillId="0" borderId="4" xfId="0" applyNumberFormat="1" applyFont="1" applyBorder="1" applyAlignment="1">
      <alignment horizontal="left" vertical="center" wrapText="1" shrinkToFit="1"/>
    </xf>
    <xf numFmtId="164" fontId="8" fillId="0" borderId="5" xfId="0" applyNumberFormat="1" applyFont="1" applyBorder="1" applyAlignment="1">
      <alignment horizontal="left" vertical="center" wrapText="1" shrinkToFit="1"/>
    </xf>
    <xf numFmtId="164" fontId="8" fillId="0" borderId="3" xfId="0" applyNumberFormat="1" applyFont="1" applyBorder="1" applyAlignment="1">
      <alignment horizontal="left"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 shrinkToFit="1"/>
    </xf>
    <xf numFmtId="16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2" fontId="8" fillId="0" borderId="7" xfId="1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PPENDA%20SARI\SARI\SARI%202021\2024\PERHITUNGAN%20HARIA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PPENDA%20SARI\SARI\SARI%202021\2024\PERHITUNGAN%20HARIAN%202024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B"/>
      <sheetName val="MARET"/>
      <sheetName val="Sheet2"/>
    </sheetNames>
    <sheetDataSet>
      <sheetData sheetId="0" refreshError="1">
        <row r="4">
          <cell r="AH4">
            <v>425305264</v>
          </cell>
        </row>
        <row r="6">
          <cell r="AH6">
            <v>1799962111</v>
          </cell>
        </row>
        <row r="10">
          <cell r="AH10">
            <v>841727399</v>
          </cell>
        </row>
        <row r="11">
          <cell r="AH11">
            <v>6023377736</v>
          </cell>
        </row>
        <row r="12">
          <cell r="AH12">
            <v>339775669</v>
          </cell>
        </row>
        <row r="13">
          <cell r="AH13">
            <v>30974848</v>
          </cell>
        </row>
        <row r="14">
          <cell r="AH14">
            <v>87670272</v>
          </cell>
        </row>
        <row r="15">
          <cell r="AH15">
            <v>149602262</v>
          </cell>
        </row>
        <row r="21">
          <cell r="AH21">
            <v>52723400</v>
          </cell>
        </row>
        <row r="23">
          <cell r="AH23">
            <v>26913750</v>
          </cell>
        </row>
        <row r="29">
          <cell r="AH29">
            <v>0</v>
          </cell>
        </row>
        <row r="31">
          <cell r="AH31">
            <v>83876393</v>
          </cell>
        </row>
      </sheetData>
      <sheetData sheetId="1" refreshError="1">
        <row r="4">
          <cell r="AH4">
            <v>549161472</v>
          </cell>
        </row>
        <row r="6">
          <cell r="AH6">
            <v>5478813560</v>
          </cell>
        </row>
        <row r="10">
          <cell r="AH10">
            <v>782299286</v>
          </cell>
        </row>
        <row r="11">
          <cell r="AH11">
            <v>6187839639</v>
          </cell>
        </row>
        <row r="12">
          <cell r="AH12">
            <v>266706374</v>
          </cell>
        </row>
        <row r="13">
          <cell r="AH13">
            <v>15790750</v>
          </cell>
        </row>
        <row r="14">
          <cell r="AH14">
            <v>59005177</v>
          </cell>
        </row>
        <row r="15">
          <cell r="AH15">
            <v>110319196</v>
          </cell>
        </row>
        <row r="21">
          <cell r="AH21">
            <v>79183800</v>
          </cell>
        </row>
        <row r="23">
          <cell r="AH23">
            <v>9281390</v>
          </cell>
        </row>
        <row r="29">
          <cell r="AH29">
            <v>0</v>
          </cell>
        </row>
        <row r="31">
          <cell r="AH31">
            <v>75446601</v>
          </cell>
        </row>
      </sheetData>
      <sheetData sheetId="2" refreshError="1">
        <row r="4">
          <cell r="AH4">
            <v>1741593568</v>
          </cell>
        </row>
        <row r="6">
          <cell r="AH6">
            <v>3204671146</v>
          </cell>
        </row>
        <row r="10">
          <cell r="AH10">
            <v>558028712</v>
          </cell>
        </row>
        <row r="11">
          <cell r="AH11">
            <v>6429156441</v>
          </cell>
        </row>
        <row r="12">
          <cell r="AH12">
            <v>189795358</v>
          </cell>
        </row>
        <row r="13">
          <cell r="AH13">
            <v>20554300</v>
          </cell>
        </row>
        <row r="14">
          <cell r="AH14">
            <v>44439128</v>
          </cell>
        </row>
        <row r="15">
          <cell r="AH15">
            <v>180724807</v>
          </cell>
        </row>
        <row r="21">
          <cell r="AH21">
            <v>72636120</v>
          </cell>
        </row>
        <row r="23">
          <cell r="AH23">
            <v>10012000</v>
          </cell>
        </row>
        <row r="29">
          <cell r="AH29">
            <v>2500000</v>
          </cell>
        </row>
        <row r="31">
          <cell r="AH31">
            <v>92827717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GUSTUS"/>
      <sheetName val="SEPT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4">
          <cell r="AJ4">
            <v>2878797858</v>
          </cell>
        </row>
        <row r="6">
          <cell r="AJ6">
            <v>1949935502</v>
          </cell>
        </row>
        <row r="10">
          <cell r="AJ10">
            <v>512782629</v>
          </cell>
        </row>
        <row r="13">
          <cell r="AJ13">
            <v>6369578626</v>
          </cell>
        </row>
        <row r="15">
          <cell r="AJ15">
            <v>138672929</v>
          </cell>
        </row>
        <row r="20">
          <cell r="AJ20">
            <v>23095941</v>
          </cell>
        </row>
        <row r="22">
          <cell r="AJ22">
            <v>37365879</v>
          </cell>
        </row>
        <row r="29">
          <cell r="AJ29">
            <v>221267501</v>
          </cell>
        </row>
        <row r="35">
          <cell r="AJ35">
            <v>68748280</v>
          </cell>
        </row>
        <row r="37">
          <cell r="AJ37">
            <v>21108000</v>
          </cell>
        </row>
        <row r="43">
          <cell r="AJ43">
            <v>0</v>
          </cell>
        </row>
        <row r="45">
          <cell r="AJ45">
            <v>145436319</v>
          </cell>
        </row>
      </sheetData>
      <sheetData sheetId="4" refreshError="1">
        <row r="4">
          <cell r="AJ4">
            <v>5723411398</v>
          </cell>
        </row>
        <row r="6">
          <cell r="AJ6">
            <v>3368550966</v>
          </cell>
        </row>
        <row r="10">
          <cell r="AJ10">
            <v>1349295402</v>
          </cell>
        </row>
        <row r="13">
          <cell r="AJ13">
            <v>6775254436</v>
          </cell>
        </row>
        <row r="15">
          <cell r="AJ15">
            <v>312689418</v>
          </cell>
        </row>
        <row r="20">
          <cell r="AJ20">
            <v>25419958</v>
          </cell>
        </row>
        <row r="22">
          <cell r="AJ22">
            <v>93065424</v>
          </cell>
        </row>
        <row r="29">
          <cell r="AJ29">
            <v>173955917</v>
          </cell>
        </row>
        <row r="35">
          <cell r="AJ35">
            <v>77250520</v>
          </cell>
        </row>
        <row r="37">
          <cell r="AJ37">
            <v>11425000</v>
          </cell>
        </row>
        <row r="43">
          <cell r="AJ43">
            <v>0</v>
          </cell>
        </row>
        <row r="45">
          <cell r="AJ45">
            <v>12413466</v>
          </cell>
        </row>
      </sheetData>
      <sheetData sheetId="5" refreshError="1">
        <row r="4">
          <cell r="AJ4">
            <v>7332628143</v>
          </cell>
        </row>
        <row r="6">
          <cell r="AJ6">
            <v>2939442494</v>
          </cell>
        </row>
        <row r="10">
          <cell r="AJ10">
            <v>727192894</v>
          </cell>
        </row>
        <row r="13">
          <cell r="AJ13">
            <v>6893615563</v>
          </cell>
        </row>
        <row r="15">
          <cell r="AJ15">
            <v>247717165</v>
          </cell>
        </row>
        <row r="20">
          <cell r="AJ20">
            <v>24405280</v>
          </cell>
        </row>
        <row r="22">
          <cell r="AJ22">
            <v>67087820</v>
          </cell>
        </row>
        <row r="29">
          <cell r="AJ29">
            <v>249801901</v>
          </cell>
        </row>
        <row r="35">
          <cell r="AJ35">
            <v>68031220</v>
          </cell>
        </row>
        <row r="37">
          <cell r="AJ37">
            <v>18468000</v>
          </cell>
        </row>
        <row r="43">
          <cell r="AJ43">
            <v>0</v>
          </cell>
        </row>
        <row r="45">
          <cell r="AJ45">
            <v>15018304</v>
          </cell>
        </row>
      </sheetData>
      <sheetData sheetId="6" refreshError="1">
        <row r="4">
          <cell r="AJ4">
            <v>7304253198</v>
          </cell>
        </row>
        <row r="6">
          <cell r="AJ6">
            <v>5150143683</v>
          </cell>
        </row>
        <row r="10">
          <cell r="AJ10">
            <v>998571225</v>
          </cell>
        </row>
        <row r="13">
          <cell r="AJ13">
            <v>6885131991</v>
          </cell>
        </row>
        <row r="15">
          <cell r="AJ15">
            <v>267180564</v>
          </cell>
        </row>
        <row r="20">
          <cell r="AJ20">
            <v>24825693</v>
          </cell>
        </row>
        <row r="22">
          <cell r="AJ22">
            <v>69352389</v>
          </cell>
        </row>
        <row r="29">
          <cell r="AJ29">
            <v>517774880</v>
          </cell>
        </row>
        <row r="35">
          <cell r="AJ35">
            <v>75591140</v>
          </cell>
        </row>
        <row r="37">
          <cell r="AJ37">
            <v>27464000</v>
          </cell>
        </row>
        <row r="43">
          <cell r="AJ43">
            <v>0</v>
          </cell>
        </row>
        <row r="45">
          <cell r="AJ45">
            <v>25725100</v>
          </cell>
        </row>
      </sheetData>
      <sheetData sheetId="7" refreshError="1">
        <row r="4">
          <cell r="AJ4">
            <v>13138071791</v>
          </cell>
        </row>
        <row r="6">
          <cell r="AJ6">
            <v>5574326604</v>
          </cell>
        </row>
        <row r="10">
          <cell r="AJ10">
            <v>926797641</v>
          </cell>
        </row>
        <row r="13">
          <cell r="AJ13">
            <v>6558128596</v>
          </cell>
        </row>
        <row r="15">
          <cell r="AJ15">
            <v>268182080</v>
          </cell>
        </row>
        <row r="20">
          <cell r="AJ20">
            <v>22803756</v>
          </cell>
        </row>
        <row r="22">
          <cell r="AJ22">
            <v>124041294</v>
          </cell>
        </row>
        <row r="29">
          <cell r="AJ29">
            <v>517666800</v>
          </cell>
        </row>
        <row r="35">
          <cell r="AJ35">
            <v>75068960</v>
          </cell>
        </row>
        <row r="37">
          <cell r="AJ37">
            <v>27777800</v>
          </cell>
        </row>
        <row r="43">
          <cell r="AJ43">
            <v>0</v>
          </cell>
        </row>
        <row r="45">
          <cell r="AJ45">
            <v>55316094</v>
          </cell>
        </row>
      </sheetData>
      <sheetData sheetId="8" refreshError="1">
        <row r="4">
          <cell r="AJ4">
            <v>9647134396</v>
          </cell>
        </row>
        <row r="6">
          <cell r="AJ6">
            <v>11376005343</v>
          </cell>
        </row>
        <row r="10">
          <cell r="AJ10">
            <v>816176506</v>
          </cell>
        </row>
        <row r="13">
          <cell r="AJ13">
            <v>6649217366</v>
          </cell>
        </row>
        <row r="15">
          <cell r="AJ15">
            <v>185048898</v>
          </cell>
        </row>
        <row r="20">
          <cell r="AJ20">
            <v>28014421</v>
          </cell>
        </row>
        <row r="22">
          <cell r="AJ22">
            <v>63340845</v>
          </cell>
        </row>
        <row r="29">
          <cell r="AJ29">
            <v>533528070</v>
          </cell>
        </row>
        <row r="35">
          <cell r="AJ35">
            <v>76821420</v>
          </cell>
        </row>
        <row r="37">
          <cell r="AJ37">
            <v>57523000</v>
          </cell>
        </row>
        <row r="43">
          <cell r="AJ43">
            <v>250000</v>
          </cell>
        </row>
        <row r="45">
          <cell r="AJ45">
            <v>255772616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7582-87C6-4441-88CC-5EBC2751A16C}">
  <dimension ref="A1:Z22"/>
  <sheetViews>
    <sheetView tabSelected="1" workbookViewId="0">
      <selection sqref="A1:Z21"/>
    </sheetView>
  </sheetViews>
  <sheetFormatPr defaultRowHeight="15" x14ac:dyDescent="0.25"/>
  <cols>
    <col min="1" max="1" width="6.28515625" customWidth="1"/>
    <col min="2" max="2" width="3.42578125" customWidth="1"/>
    <col min="3" max="3" width="3.85546875" customWidth="1"/>
    <col min="4" max="4" width="3.85546875" bestFit="1" customWidth="1"/>
    <col min="5" max="5" width="3.85546875" customWidth="1"/>
    <col min="6" max="6" width="5.7109375" customWidth="1"/>
    <col min="7" max="7" width="3" customWidth="1"/>
    <col min="8" max="8" width="4" customWidth="1"/>
    <col min="9" max="9" width="2.85546875" customWidth="1"/>
    <col min="10" max="10" width="3.5703125" customWidth="1"/>
    <col min="11" max="11" width="20.85546875" customWidth="1"/>
    <col min="12" max="12" width="24.140625" customWidth="1"/>
    <col min="13" max="13" width="21.5703125" bestFit="1" customWidth="1"/>
    <col min="14" max="14" width="22" bestFit="1" customWidth="1"/>
    <col min="15" max="15" width="24.42578125" customWidth="1"/>
    <col min="16" max="16" width="22.140625" customWidth="1"/>
    <col min="17" max="17" width="22.7109375" customWidth="1"/>
    <col min="18" max="18" width="23.140625" customWidth="1"/>
    <col min="19" max="19" width="22.28515625" customWidth="1"/>
    <col min="20" max="20" width="23.42578125" customWidth="1"/>
    <col min="21" max="21" width="22.5703125" customWidth="1"/>
    <col min="22" max="22" width="7.85546875" customWidth="1"/>
    <col min="23" max="23" width="6.85546875" customWidth="1"/>
    <col min="24" max="24" width="6.140625" customWidth="1"/>
    <col min="25" max="25" width="23.7109375" customWidth="1"/>
    <col min="26" max="26" width="9.42578125" customWidth="1"/>
  </cols>
  <sheetData>
    <row r="1" spans="1:26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26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1:26" x14ac:dyDescent="0.25">
      <c r="A4" s="5" t="s">
        <v>2</v>
      </c>
      <c r="B4" s="6" t="s">
        <v>3</v>
      </c>
      <c r="C4" s="6"/>
      <c r="D4" s="6"/>
      <c r="E4" s="6"/>
      <c r="F4" s="6"/>
      <c r="G4" s="5" t="s">
        <v>4</v>
      </c>
      <c r="H4" s="5"/>
      <c r="I4" s="5"/>
      <c r="J4" s="5"/>
      <c r="K4" s="5"/>
      <c r="L4" s="6" t="s">
        <v>5</v>
      </c>
      <c r="M4" s="7" t="s">
        <v>6</v>
      </c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10" t="s">
        <v>7</v>
      </c>
      <c r="Z4" s="11" t="s">
        <v>8</v>
      </c>
    </row>
    <row r="5" spans="1:26" x14ac:dyDescent="0.25">
      <c r="A5" s="5"/>
      <c r="B5" s="12"/>
      <c r="C5" s="12"/>
      <c r="D5" s="12"/>
      <c r="E5" s="12"/>
      <c r="F5" s="12"/>
      <c r="G5" s="5"/>
      <c r="H5" s="5"/>
      <c r="I5" s="5"/>
      <c r="J5" s="5"/>
      <c r="K5" s="5"/>
      <c r="L5" s="12"/>
      <c r="M5" s="13">
        <v>1</v>
      </c>
      <c r="N5" s="13">
        <v>2</v>
      </c>
      <c r="O5" s="13">
        <v>3</v>
      </c>
      <c r="P5" s="13">
        <v>4</v>
      </c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  <c r="X5" s="13">
        <v>12</v>
      </c>
      <c r="Y5" s="14"/>
      <c r="Z5" s="15"/>
    </row>
    <row r="6" spans="1:26" x14ac:dyDescent="0.25">
      <c r="A6" s="5"/>
      <c r="B6" s="12" t="s">
        <v>9</v>
      </c>
      <c r="C6" s="12"/>
      <c r="D6" s="12"/>
      <c r="E6" s="12"/>
      <c r="F6" s="12"/>
      <c r="G6" s="5"/>
      <c r="H6" s="5"/>
      <c r="I6" s="5"/>
      <c r="J6" s="5"/>
      <c r="K6" s="5"/>
      <c r="L6" s="12" t="s">
        <v>10</v>
      </c>
      <c r="M6" s="16" t="s">
        <v>11</v>
      </c>
      <c r="N6" s="16" t="s">
        <v>12</v>
      </c>
      <c r="O6" s="16" t="s">
        <v>13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18</v>
      </c>
      <c r="U6" s="16" t="s">
        <v>19</v>
      </c>
      <c r="V6" s="16" t="s">
        <v>20</v>
      </c>
      <c r="W6" s="16" t="s">
        <v>21</v>
      </c>
      <c r="X6" s="16" t="s">
        <v>22</v>
      </c>
      <c r="Y6" s="14"/>
      <c r="Z6" s="15"/>
    </row>
    <row r="7" spans="1:26" ht="15.75" thickBot="1" x14ac:dyDescent="0.3">
      <c r="A7" s="17"/>
      <c r="B7" s="18"/>
      <c r="C7" s="18"/>
      <c r="D7" s="18"/>
      <c r="E7" s="18"/>
      <c r="F7" s="18"/>
      <c r="G7" s="17"/>
      <c r="H7" s="17"/>
      <c r="I7" s="17"/>
      <c r="J7" s="17"/>
      <c r="K7" s="17"/>
      <c r="L7" s="18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  <c r="Z7" s="21"/>
    </row>
    <row r="8" spans="1:26" ht="15.75" thickTop="1" x14ac:dyDescent="0.25">
      <c r="A8" s="22">
        <v>1</v>
      </c>
      <c r="B8" s="23" t="s">
        <v>23</v>
      </c>
      <c r="C8" s="24">
        <v>1</v>
      </c>
      <c r="D8" s="24" t="s">
        <v>24</v>
      </c>
      <c r="E8" s="24" t="s">
        <v>25</v>
      </c>
      <c r="F8" s="24" t="s">
        <v>25</v>
      </c>
      <c r="G8" s="25" t="s">
        <v>26</v>
      </c>
      <c r="H8" s="26"/>
      <c r="I8" s="26"/>
      <c r="J8" s="26"/>
      <c r="K8" s="27"/>
      <c r="L8" s="28">
        <v>55000000000</v>
      </c>
      <c r="M8" s="28">
        <f>[1]JAN!$AH$4</f>
        <v>425305264</v>
      </c>
      <c r="N8" s="28">
        <f>[1]FEB!$AH$4</f>
        <v>549161472</v>
      </c>
      <c r="O8" s="28">
        <f>[1]MARET!$AH$4</f>
        <v>1741593568</v>
      </c>
      <c r="P8" s="28">
        <f>[2]APRIL!$AJ$4</f>
        <v>2878797858</v>
      </c>
      <c r="Q8" s="28">
        <f>[2]MEI!$AJ$4</f>
        <v>5723411398</v>
      </c>
      <c r="R8" s="28">
        <f>[2]JUNI!$AJ$4</f>
        <v>7332628143</v>
      </c>
      <c r="S8" s="28">
        <f>[2]JULI!$AJ$4</f>
        <v>7304253198</v>
      </c>
      <c r="T8" s="28">
        <f>[2]AGUSTUS!$AJ$4</f>
        <v>13138071791</v>
      </c>
      <c r="U8" s="28">
        <f>[2]SEPT!$AJ$4</f>
        <v>9647134396</v>
      </c>
      <c r="V8" s="28"/>
      <c r="W8" s="28"/>
      <c r="X8" s="28"/>
      <c r="Y8" s="28">
        <f>SUM(M8:X8)</f>
        <v>48740357088</v>
      </c>
      <c r="Z8" s="29">
        <f>SUM(Y8/L8*100)</f>
        <v>88.618831069090902</v>
      </c>
    </row>
    <row r="9" spans="1:26" x14ac:dyDescent="0.25">
      <c r="A9" s="22">
        <v>2</v>
      </c>
      <c r="B9" s="23" t="s">
        <v>23</v>
      </c>
      <c r="C9" s="24" t="s">
        <v>27</v>
      </c>
      <c r="D9" s="24" t="s">
        <v>24</v>
      </c>
      <c r="E9" s="24" t="s">
        <v>28</v>
      </c>
      <c r="F9" s="24" t="s">
        <v>28</v>
      </c>
      <c r="G9" s="25" t="s">
        <v>29</v>
      </c>
      <c r="H9" s="26"/>
      <c r="I9" s="26"/>
      <c r="J9" s="26"/>
      <c r="K9" s="27"/>
      <c r="L9" s="28">
        <v>52000000000</v>
      </c>
      <c r="M9" s="28">
        <f>[1]JAN!$AH$6</f>
        <v>1799962111</v>
      </c>
      <c r="N9" s="28">
        <f>[1]FEB!$AH$6</f>
        <v>5478813560</v>
      </c>
      <c r="O9" s="28">
        <f>[1]MARET!$AH$6</f>
        <v>3204671146</v>
      </c>
      <c r="P9" s="28">
        <f>[2]APRIL!$AJ$6</f>
        <v>1949935502</v>
      </c>
      <c r="Q9" s="28">
        <f>[2]MEI!$AJ$6</f>
        <v>3368550966</v>
      </c>
      <c r="R9" s="28">
        <f>[2]JUNI!$AJ$6</f>
        <v>2939442494</v>
      </c>
      <c r="S9" s="28">
        <f>[2]JULI!$AJ$6</f>
        <v>5150143683</v>
      </c>
      <c r="T9" s="28">
        <f>[2]AGUSTUS!$AJ$6</f>
        <v>5574326604</v>
      </c>
      <c r="U9" s="28">
        <f>[2]SEPT!$AJ$6</f>
        <v>11376005343</v>
      </c>
      <c r="V9" s="28"/>
      <c r="W9" s="28"/>
      <c r="X9" s="28"/>
      <c r="Y9" s="28">
        <f>SUM(M9:X9)</f>
        <v>40841851409</v>
      </c>
      <c r="Z9" s="29">
        <f t="shared" ref="Z9:Z19" si="0">SUM(Y9/L9*100)</f>
        <v>78.542021940384615</v>
      </c>
    </row>
    <row r="10" spans="1:26" x14ac:dyDescent="0.25">
      <c r="A10" s="22">
        <v>3</v>
      </c>
      <c r="B10" s="23" t="s">
        <v>23</v>
      </c>
      <c r="C10" s="24" t="s">
        <v>27</v>
      </c>
      <c r="D10" s="24" t="s">
        <v>24</v>
      </c>
      <c r="E10" s="24" t="s">
        <v>30</v>
      </c>
      <c r="F10" s="24"/>
      <c r="G10" s="30" t="s">
        <v>31</v>
      </c>
      <c r="H10" s="26"/>
      <c r="I10" s="26"/>
      <c r="J10" s="26"/>
      <c r="K10" s="27"/>
      <c r="L10" s="28">
        <f>SUM(L11:L15)</f>
        <v>103640270000</v>
      </c>
      <c r="M10" s="28">
        <f>SUM(M11:M15)</f>
        <v>7323525924</v>
      </c>
      <c r="N10" s="28">
        <f>SUM(N11:N15)</f>
        <v>7311641226</v>
      </c>
      <c r="O10" s="28">
        <f>SUM(O11:O15)</f>
        <v>7241973939</v>
      </c>
      <c r="P10" s="28">
        <f>SUM(P11:P15)</f>
        <v>7081496004</v>
      </c>
      <c r="Q10" s="28">
        <f t="shared" ref="Q10:X10" si="1">SUM(Q11:Q15)</f>
        <v>8555724638</v>
      </c>
      <c r="R10" s="28">
        <f t="shared" si="1"/>
        <v>7960018722</v>
      </c>
      <c r="S10" s="28">
        <f t="shared" si="1"/>
        <v>8245061862</v>
      </c>
      <c r="T10" s="28">
        <f>SUM(T11:T15)</f>
        <v>7899953367</v>
      </c>
      <c r="U10" s="28">
        <f t="shared" si="1"/>
        <v>7741798036</v>
      </c>
      <c r="V10" s="28">
        <f t="shared" si="1"/>
        <v>0</v>
      </c>
      <c r="W10" s="28">
        <f t="shared" si="1"/>
        <v>0</v>
      </c>
      <c r="X10" s="28">
        <f t="shared" si="1"/>
        <v>0</v>
      </c>
      <c r="Y10" s="28">
        <f>SUM(Y11:Y15)</f>
        <v>69361193718</v>
      </c>
      <c r="Z10" s="29">
        <f t="shared" si="0"/>
        <v>66.924945021852992</v>
      </c>
    </row>
    <row r="11" spans="1:26" x14ac:dyDescent="0.25">
      <c r="A11" s="22"/>
      <c r="B11" s="23" t="s">
        <v>23</v>
      </c>
      <c r="C11" s="24" t="s">
        <v>27</v>
      </c>
      <c r="D11" s="24" t="s">
        <v>24</v>
      </c>
      <c r="E11" s="24" t="s">
        <v>30</v>
      </c>
      <c r="F11" s="24" t="s">
        <v>24</v>
      </c>
      <c r="G11" s="31"/>
      <c r="H11" s="32" t="s">
        <v>32</v>
      </c>
      <c r="I11" s="33"/>
      <c r="J11" s="34"/>
      <c r="K11" s="35"/>
      <c r="L11" s="36">
        <v>15140270000</v>
      </c>
      <c r="M11" s="36">
        <f>[1]JAN!$AH$10</f>
        <v>841727399</v>
      </c>
      <c r="N11" s="36">
        <f>[1]FEB!$AH$10</f>
        <v>782299286</v>
      </c>
      <c r="O11" s="36">
        <f>[1]MARET!$AH$10</f>
        <v>558028712</v>
      </c>
      <c r="P11" s="36">
        <f>[2]APRIL!$AJ$10</f>
        <v>512782629</v>
      </c>
      <c r="Q11" s="28">
        <f>[2]MEI!$AJ$10</f>
        <v>1349295402</v>
      </c>
      <c r="R11" s="28">
        <f>[2]JUNI!$AJ$10</f>
        <v>727192894</v>
      </c>
      <c r="S11" s="28">
        <f>[2]JULI!$AJ$10</f>
        <v>998571225</v>
      </c>
      <c r="T11" s="28">
        <f>[2]AGUSTUS!$AJ$10</f>
        <v>926797641</v>
      </c>
      <c r="U11" s="28">
        <f>[2]SEPT!$AJ$10</f>
        <v>816176506</v>
      </c>
      <c r="V11" s="28"/>
      <c r="W11" s="28"/>
      <c r="X11" s="28"/>
      <c r="Y11" s="28">
        <f t="shared" ref="Y11:Y20" si="2">SUM(M11:X11)</f>
        <v>7512871694</v>
      </c>
      <c r="Z11" s="29">
        <f t="shared" si="0"/>
        <v>49.621781474174504</v>
      </c>
    </row>
    <row r="12" spans="1:26" x14ac:dyDescent="0.25">
      <c r="A12" s="22"/>
      <c r="B12" s="23" t="s">
        <v>23</v>
      </c>
      <c r="C12" s="24" t="s">
        <v>27</v>
      </c>
      <c r="D12" s="24" t="s">
        <v>24</v>
      </c>
      <c r="E12" s="24" t="s">
        <v>30</v>
      </c>
      <c r="F12" s="37" t="s">
        <v>33</v>
      </c>
      <c r="G12" s="38"/>
      <c r="H12" s="32" t="s">
        <v>34</v>
      </c>
      <c r="I12" s="39"/>
      <c r="J12" s="26"/>
      <c r="K12" s="27"/>
      <c r="L12" s="36">
        <v>78000000000</v>
      </c>
      <c r="M12" s="36">
        <f>[1]JAN!$AH$11</f>
        <v>6023377736</v>
      </c>
      <c r="N12" s="36">
        <f>[1]FEB!$AH$11</f>
        <v>6187839639</v>
      </c>
      <c r="O12" s="36">
        <f>[1]MARET!$AH$11</f>
        <v>6429156441</v>
      </c>
      <c r="P12" s="36">
        <f>[2]APRIL!$AJ$13</f>
        <v>6369578626</v>
      </c>
      <c r="Q12" s="28">
        <f>[2]MEI!$AJ$13</f>
        <v>6775254436</v>
      </c>
      <c r="R12" s="28">
        <f>[2]JUNI!$AJ$13</f>
        <v>6893615563</v>
      </c>
      <c r="S12" s="28">
        <f>[2]JULI!$AJ$13</f>
        <v>6885131991</v>
      </c>
      <c r="T12" s="28">
        <f>[2]AGUSTUS!$AJ$13</f>
        <v>6558128596</v>
      </c>
      <c r="U12" s="28">
        <f>[2]SEPT!$AJ$13</f>
        <v>6649217366</v>
      </c>
      <c r="V12" s="28"/>
      <c r="W12" s="28"/>
      <c r="X12" s="28"/>
      <c r="Y12" s="28">
        <f t="shared" si="2"/>
        <v>58771300394</v>
      </c>
      <c r="Z12" s="29">
        <f t="shared" si="0"/>
        <v>75.347821017948718</v>
      </c>
    </row>
    <row r="13" spans="1:26" x14ac:dyDescent="0.25">
      <c r="A13" s="22"/>
      <c r="B13" s="23" t="s">
        <v>23</v>
      </c>
      <c r="C13" s="24" t="s">
        <v>27</v>
      </c>
      <c r="D13" s="24" t="s">
        <v>24</v>
      </c>
      <c r="E13" s="24" t="s">
        <v>30</v>
      </c>
      <c r="F13" s="37" t="s">
        <v>35</v>
      </c>
      <c r="G13" s="40"/>
      <c r="H13" s="41" t="s">
        <v>36</v>
      </c>
      <c r="I13" s="42"/>
      <c r="J13" s="43"/>
      <c r="K13" s="27"/>
      <c r="L13" s="36">
        <v>5000000000</v>
      </c>
      <c r="M13" s="36">
        <f>[1]JAN!$AH$12</f>
        <v>339775669</v>
      </c>
      <c r="N13" s="36">
        <f>[1]FEB!$AH$12</f>
        <v>266706374</v>
      </c>
      <c r="O13" s="36">
        <f>[1]MARET!$AH$12</f>
        <v>189795358</v>
      </c>
      <c r="P13" s="36">
        <f>[2]APRIL!$AJ$15</f>
        <v>138672929</v>
      </c>
      <c r="Q13" s="28">
        <f>[2]MEI!$AJ$15</f>
        <v>312689418</v>
      </c>
      <c r="R13" s="28">
        <f>[2]JUNI!$AJ$15</f>
        <v>247717165</v>
      </c>
      <c r="S13" s="28">
        <f>[2]JULI!$AJ$15</f>
        <v>267180564</v>
      </c>
      <c r="T13" s="28">
        <f>[2]AGUSTUS!$AJ$15</f>
        <v>268182080</v>
      </c>
      <c r="U13" s="28">
        <f>[2]SEPT!$AJ$15</f>
        <v>185048898</v>
      </c>
      <c r="V13" s="28"/>
      <c r="W13" s="28"/>
      <c r="X13" s="28"/>
      <c r="Y13" s="28">
        <f t="shared" si="2"/>
        <v>2215768455</v>
      </c>
      <c r="Z13" s="29">
        <f t="shared" si="0"/>
        <v>44.315369099999998</v>
      </c>
    </row>
    <row r="14" spans="1:26" x14ac:dyDescent="0.25">
      <c r="A14" s="22"/>
      <c r="B14" s="23" t="s">
        <v>23</v>
      </c>
      <c r="C14" s="24" t="s">
        <v>27</v>
      </c>
      <c r="D14" s="24" t="s">
        <v>24</v>
      </c>
      <c r="E14" s="24" t="s">
        <v>30</v>
      </c>
      <c r="F14" s="24" t="s">
        <v>37</v>
      </c>
      <c r="G14" s="44"/>
      <c r="H14" s="32" t="s">
        <v>38</v>
      </c>
      <c r="I14" s="39"/>
      <c r="J14" s="26"/>
      <c r="K14" s="27"/>
      <c r="L14" s="36">
        <v>1500000000</v>
      </c>
      <c r="M14" s="36">
        <f>[1]JAN!$AH$13</f>
        <v>30974848</v>
      </c>
      <c r="N14" s="36">
        <f>[1]FEB!$AH$13</f>
        <v>15790750</v>
      </c>
      <c r="O14" s="36">
        <f>[1]MARET!$AH$13</f>
        <v>20554300</v>
      </c>
      <c r="P14" s="36">
        <f>[2]APRIL!$AJ$20</f>
        <v>23095941</v>
      </c>
      <c r="Q14" s="28">
        <f>[2]MEI!$AJ$20</f>
        <v>25419958</v>
      </c>
      <c r="R14" s="28">
        <f>[2]JUNI!$AJ$20</f>
        <v>24405280</v>
      </c>
      <c r="S14" s="28">
        <f>[2]JULI!$AJ$20</f>
        <v>24825693</v>
      </c>
      <c r="T14" s="28">
        <f>[2]AGUSTUS!$AJ$20</f>
        <v>22803756</v>
      </c>
      <c r="U14" s="28">
        <f>[2]SEPT!$AJ$20</f>
        <v>28014421</v>
      </c>
      <c r="V14" s="28"/>
      <c r="W14" s="28"/>
      <c r="X14" s="28"/>
      <c r="Y14" s="28">
        <f t="shared" si="2"/>
        <v>215884947</v>
      </c>
      <c r="Z14" s="29">
        <f t="shared" si="0"/>
        <v>14.392329800000001</v>
      </c>
    </row>
    <row r="15" spans="1:26" x14ac:dyDescent="0.25">
      <c r="A15" s="22"/>
      <c r="B15" s="23" t="s">
        <v>23</v>
      </c>
      <c r="C15" s="24" t="s">
        <v>27</v>
      </c>
      <c r="D15" s="24" t="s">
        <v>24</v>
      </c>
      <c r="E15" s="24" t="s">
        <v>30</v>
      </c>
      <c r="F15" s="24" t="s">
        <v>39</v>
      </c>
      <c r="G15" s="44"/>
      <c r="H15" s="34" t="s">
        <v>40</v>
      </c>
      <c r="I15" s="45"/>
      <c r="J15" s="45"/>
      <c r="K15" s="27"/>
      <c r="L15" s="36">
        <v>4000000000</v>
      </c>
      <c r="M15" s="36">
        <f>[1]JAN!$AH$14</f>
        <v>87670272</v>
      </c>
      <c r="N15" s="36">
        <f>[1]FEB!$AH$14</f>
        <v>59005177</v>
      </c>
      <c r="O15" s="36">
        <f>[1]MARET!$AH$14</f>
        <v>44439128</v>
      </c>
      <c r="P15" s="36">
        <f>[2]APRIL!$AJ$22</f>
        <v>37365879</v>
      </c>
      <c r="Q15" s="28">
        <f>[2]MEI!$AJ$22</f>
        <v>93065424</v>
      </c>
      <c r="R15" s="28">
        <f>[2]JUNI!$AJ$22</f>
        <v>67087820</v>
      </c>
      <c r="S15" s="28">
        <f>[2]JULI!$AJ$22</f>
        <v>69352389</v>
      </c>
      <c r="T15" s="28">
        <f>[2]AGUSTUS!$AJ$22</f>
        <v>124041294</v>
      </c>
      <c r="U15" s="28">
        <f>[2]SEPT!$AJ$22</f>
        <v>63340845</v>
      </c>
      <c r="V15" s="28"/>
      <c r="W15" s="28"/>
      <c r="X15" s="28"/>
      <c r="Y15" s="28">
        <f t="shared" si="2"/>
        <v>645368228</v>
      </c>
      <c r="Z15" s="29">
        <f>SUM(Y15/L15*100)</f>
        <v>16.134205700000003</v>
      </c>
    </row>
    <row r="16" spans="1:26" x14ac:dyDescent="0.25">
      <c r="A16" s="22">
        <v>4</v>
      </c>
      <c r="B16" s="23" t="s">
        <v>23</v>
      </c>
      <c r="C16" s="24" t="s">
        <v>27</v>
      </c>
      <c r="D16" s="24" t="s">
        <v>24</v>
      </c>
      <c r="E16" s="24" t="s">
        <v>41</v>
      </c>
      <c r="F16" s="24"/>
      <c r="G16" s="46" t="s">
        <v>42</v>
      </c>
      <c r="H16" s="47"/>
      <c r="I16" s="47"/>
      <c r="J16" s="47"/>
      <c r="K16" s="48"/>
      <c r="L16" s="28">
        <v>5500000000</v>
      </c>
      <c r="M16" s="28">
        <f>[1]JAN!$AH$15</f>
        <v>149602262</v>
      </c>
      <c r="N16" s="28">
        <f>[1]FEB!$AH$15</f>
        <v>110319196</v>
      </c>
      <c r="O16" s="28">
        <f>[1]MARET!$AH$15</f>
        <v>180724807</v>
      </c>
      <c r="P16" s="28">
        <f>[2]APRIL!$AJ$29</f>
        <v>221267501</v>
      </c>
      <c r="Q16" s="28">
        <f>[2]MEI!$AJ$29</f>
        <v>173955917</v>
      </c>
      <c r="R16" s="28">
        <f>[2]JUNI!$AJ$29</f>
        <v>249801901</v>
      </c>
      <c r="S16" s="28">
        <f>[2]JULI!$AJ$29</f>
        <v>517774880</v>
      </c>
      <c r="T16" s="28">
        <f>[2]AGUSTUS!$AJ$29</f>
        <v>517666800</v>
      </c>
      <c r="U16" s="28">
        <f>[2]SEPT!$AJ$29</f>
        <v>533528070</v>
      </c>
      <c r="V16" s="28"/>
      <c r="W16" s="28"/>
      <c r="X16" s="28"/>
      <c r="Y16" s="28">
        <f t="shared" si="2"/>
        <v>2654641334</v>
      </c>
      <c r="Z16" s="29">
        <f>SUM(Y16/L16*100)</f>
        <v>48.266206072727272</v>
      </c>
    </row>
    <row r="17" spans="1:26" x14ac:dyDescent="0.25">
      <c r="A17" s="22">
        <v>5</v>
      </c>
      <c r="B17" s="23" t="s">
        <v>23</v>
      </c>
      <c r="C17" s="24" t="s">
        <v>27</v>
      </c>
      <c r="D17" s="24" t="s">
        <v>24</v>
      </c>
      <c r="E17" s="24" t="s">
        <v>43</v>
      </c>
      <c r="F17" s="24"/>
      <c r="G17" s="49" t="s">
        <v>44</v>
      </c>
      <c r="H17" s="50"/>
      <c r="I17" s="50"/>
      <c r="J17" s="50"/>
      <c r="K17" s="51"/>
      <c r="L17" s="28">
        <v>1000000000</v>
      </c>
      <c r="M17" s="28">
        <f>[1]JAN!$AH$21</f>
        <v>52723400</v>
      </c>
      <c r="N17" s="28">
        <f>[1]FEB!$AH$21</f>
        <v>79183800</v>
      </c>
      <c r="O17" s="28">
        <f>[1]MARET!$AH$21</f>
        <v>72636120</v>
      </c>
      <c r="P17" s="28">
        <f>[2]APRIL!$AJ$35</f>
        <v>68748280</v>
      </c>
      <c r="Q17" s="28">
        <f>[2]MEI!$AJ$35</f>
        <v>77250520</v>
      </c>
      <c r="R17" s="28">
        <f>[2]JUNI!$AJ$35</f>
        <v>68031220</v>
      </c>
      <c r="S17" s="28">
        <f>[2]JULI!$AJ$35</f>
        <v>75591140</v>
      </c>
      <c r="T17" s="28">
        <f>[2]AGUSTUS!$AJ$35</f>
        <v>75068960</v>
      </c>
      <c r="U17" s="28">
        <f>[2]SEPT!$AJ$35</f>
        <v>76821420</v>
      </c>
      <c r="V17" s="28"/>
      <c r="W17" s="28"/>
      <c r="X17" s="28"/>
      <c r="Y17" s="28">
        <f t="shared" si="2"/>
        <v>646054860</v>
      </c>
      <c r="Z17" s="29">
        <f t="shared" si="0"/>
        <v>64.605485999999999</v>
      </c>
    </row>
    <row r="18" spans="1:26" x14ac:dyDescent="0.25">
      <c r="A18" s="22">
        <v>6</v>
      </c>
      <c r="B18" s="23" t="s">
        <v>23</v>
      </c>
      <c r="C18" s="24" t="s">
        <v>27</v>
      </c>
      <c r="D18" s="24" t="s">
        <v>24</v>
      </c>
      <c r="E18" s="24">
        <v>13</v>
      </c>
      <c r="F18" s="24"/>
      <c r="G18" s="52" t="s">
        <v>45</v>
      </c>
      <c r="H18" s="53"/>
      <c r="I18" s="45"/>
      <c r="J18" s="45"/>
      <c r="K18" s="27"/>
      <c r="L18" s="28">
        <v>8000000</v>
      </c>
      <c r="M18" s="28">
        <f>[1]JAN!$AH$29</f>
        <v>0</v>
      </c>
      <c r="N18" s="28">
        <f>[1]FEB!$AH$29</f>
        <v>0</v>
      </c>
      <c r="O18" s="28">
        <f>[1]MARET!$AH$29</f>
        <v>2500000</v>
      </c>
      <c r="P18" s="28">
        <f>[2]APRIL!$AJ$43</f>
        <v>0</v>
      </c>
      <c r="Q18" s="28">
        <f>[2]MEI!$AJ$43</f>
        <v>0</v>
      </c>
      <c r="R18" s="28">
        <f>[2]JUNI!$AJ$43</f>
        <v>0</v>
      </c>
      <c r="S18" s="28">
        <f>[2]JULI!$AJ$43</f>
        <v>0</v>
      </c>
      <c r="T18" s="28">
        <f>[2]AGUSTUS!$AJ$43</f>
        <v>0</v>
      </c>
      <c r="U18" s="28">
        <f>[2]SEPT!$AJ$43</f>
        <v>250000</v>
      </c>
      <c r="V18" s="28"/>
      <c r="W18" s="28"/>
      <c r="X18" s="28"/>
      <c r="Y18" s="28">
        <f t="shared" si="2"/>
        <v>2750000</v>
      </c>
      <c r="Z18" s="54">
        <f t="shared" si="0"/>
        <v>34.375</v>
      </c>
    </row>
    <row r="19" spans="1:26" x14ac:dyDescent="0.25">
      <c r="A19" s="22">
        <v>7</v>
      </c>
      <c r="B19" s="23" t="s">
        <v>23</v>
      </c>
      <c r="C19" s="24" t="s">
        <v>27</v>
      </c>
      <c r="D19" s="24" t="s">
        <v>24</v>
      </c>
      <c r="E19" s="24" t="s">
        <v>46</v>
      </c>
      <c r="F19" s="24"/>
      <c r="G19" s="52" t="s">
        <v>47</v>
      </c>
      <c r="H19" s="53"/>
      <c r="I19" s="45"/>
      <c r="J19" s="45"/>
      <c r="K19" s="27"/>
      <c r="L19" s="28">
        <v>5800000000</v>
      </c>
      <c r="M19" s="28">
        <f>[1]JAN!$AH$23</f>
        <v>26913750</v>
      </c>
      <c r="N19" s="28">
        <f>[1]FEB!$AH$23</f>
        <v>9281390</v>
      </c>
      <c r="O19" s="28">
        <f>[1]MARET!$AH$23</f>
        <v>10012000</v>
      </c>
      <c r="P19" s="28">
        <f>[2]APRIL!$AJ$37</f>
        <v>21108000</v>
      </c>
      <c r="Q19" s="28">
        <f>[2]MEI!$AJ$37</f>
        <v>11425000</v>
      </c>
      <c r="R19" s="28">
        <f>[2]JUNI!$AJ$37</f>
        <v>18468000</v>
      </c>
      <c r="S19" s="28">
        <f>[2]JULI!$AJ$37</f>
        <v>27464000</v>
      </c>
      <c r="T19" s="28">
        <f>[2]AGUSTUS!$AJ$37</f>
        <v>27777800</v>
      </c>
      <c r="U19" s="28">
        <f>[2]SEPT!$AJ$37</f>
        <v>57523000</v>
      </c>
      <c r="V19" s="28"/>
      <c r="W19" s="28"/>
      <c r="X19" s="28"/>
      <c r="Y19" s="28">
        <f t="shared" si="2"/>
        <v>209972940</v>
      </c>
      <c r="Z19" s="29">
        <f t="shared" si="0"/>
        <v>3.6202231034482759</v>
      </c>
    </row>
    <row r="20" spans="1:26" x14ac:dyDescent="0.25">
      <c r="A20" s="22">
        <v>8</v>
      </c>
      <c r="B20" s="38" t="s">
        <v>23</v>
      </c>
      <c r="C20" s="37">
        <v>1</v>
      </c>
      <c r="D20" s="37" t="s">
        <v>37</v>
      </c>
      <c r="E20" s="37"/>
      <c r="F20" s="24"/>
      <c r="G20" s="52" t="s">
        <v>48</v>
      </c>
      <c r="H20" s="53"/>
      <c r="I20" s="45"/>
      <c r="J20" s="45"/>
      <c r="K20" s="27"/>
      <c r="L20" s="28"/>
      <c r="M20" s="28">
        <f>[1]JAN!$AH$31</f>
        <v>83876393</v>
      </c>
      <c r="N20" s="28">
        <f>[1]FEB!$AH$31</f>
        <v>75446601</v>
      </c>
      <c r="O20" s="28">
        <f>[1]MARET!$AH$31</f>
        <v>92827717</v>
      </c>
      <c r="P20" s="28">
        <f>[2]APRIL!$AJ$45</f>
        <v>145436319</v>
      </c>
      <c r="Q20" s="28">
        <f>[2]MEI!$AJ$45</f>
        <v>12413466</v>
      </c>
      <c r="R20" s="28">
        <f>[2]JUNI!$AJ$45</f>
        <v>15018304</v>
      </c>
      <c r="S20" s="28">
        <f>[2]JULI!$AJ$45</f>
        <v>25725100</v>
      </c>
      <c r="T20" s="28">
        <f>[2]AGUSTUS!$AJ$45</f>
        <v>55316094</v>
      </c>
      <c r="U20" s="28">
        <f>[2]SEPT!$AJ$45</f>
        <v>255772616</v>
      </c>
      <c r="V20" s="28"/>
      <c r="W20" s="28"/>
      <c r="X20" s="28"/>
      <c r="Y20" s="28">
        <f t="shared" si="2"/>
        <v>761832610</v>
      </c>
      <c r="Z20" s="29">
        <v>0</v>
      </c>
    </row>
    <row r="21" spans="1:26" ht="15.75" thickBot="1" x14ac:dyDescent="0.3">
      <c r="A21" s="55"/>
      <c r="B21" s="56"/>
      <c r="C21" s="57"/>
      <c r="D21" s="57"/>
      <c r="E21" s="57"/>
      <c r="F21" s="57"/>
      <c r="G21" s="58"/>
      <c r="H21" s="59" t="s">
        <v>49</v>
      </c>
      <c r="I21" s="59"/>
      <c r="J21" s="59"/>
      <c r="K21" s="60"/>
      <c r="L21" s="61">
        <f>L8+L9+L10+L16+L17+L18+L19+L20</f>
        <v>222948270000</v>
      </c>
      <c r="M21" s="61">
        <f>M8+M9+M10+M16+M17+M18+M19+M20</f>
        <v>9861909104</v>
      </c>
      <c r="N21" s="61">
        <f>N8+N9+N10+N16+N17+N18+N19+N20</f>
        <v>13613847245</v>
      </c>
      <c r="O21" s="61">
        <f>O8+O9+O10+O16+O17+O18+O19+O20</f>
        <v>12546939297</v>
      </c>
      <c r="P21" s="61">
        <f t="shared" ref="P21:X21" si="3">P8+P9+P10+P16+P17+P18+P19+P20</f>
        <v>12366789464</v>
      </c>
      <c r="Q21" s="61">
        <f t="shared" si="3"/>
        <v>17922731905</v>
      </c>
      <c r="R21" s="61">
        <f t="shared" si="3"/>
        <v>18583408784</v>
      </c>
      <c r="S21" s="61">
        <f t="shared" si="3"/>
        <v>21346013863</v>
      </c>
      <c r="T21" s="61">
        <f>T8+T9+T10+T16+T17+T18+T19+T20</f>
        <v>27288181416</v>
      </c>
      <c r="U21" s="61">
        <f t="shared" si="3"/>
        <v>29688832881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>Y8+Y9+Y10+Y16+Y17+Y18+Y19+Y20</f>
        <v>163218653959</v>
      </c>
      <c r="Z21" s="62">
        <f>SUM(Y21/L21*100)</f>
        <v>73.209204071868328</v>
      </c>
    </row>
    <row r="22" spans="1:26" ht="15.75" thickTop="1" x14ac:dyDescent="0.25"/>
  </sheetData>
  <mergeCells count="27">
    <mergeCell ref="W6:W7"/>
    <mergeCell ref="X6:X7"/>
    <mergeCell ref="G16:K16"/>
    <mergeCell ref="G17:K17"/>
    <mergeCell ref="B21:F21"/>
    <mergeCell ref="Q6:Q7"/>
    <mergeCell ref="R6:R7"/>
    <mergeCell ref="S6:S7"/>
    <mergeCell ref="T6:T7"/>
    <mergeCell ref="U6:U7"/>
    <mergeCell ref="V6:V7"/>
    <mergeCell ref="B6:F7"/>
    <mergeCell ref="L6:L7"/>
    <mergeCell ref="M6:M7"/>
    <mergeCell ref="N6:N7"/>
    <mergeCell ref="O6:O7"/>
    <mergeCell ref="P6:P7"/>
    <mergeCell ref="A1:Z1"/>
    <mergeCell ref="A2:Y2"/>
    <mergeCell ref="A3:Y3"/>
    <mergeCell ref="A4:A7"/>
    <mergeCell ref="B4:F5"/>
    <mergeCell ref="G4:K7"/>
    <mergeCell ref="L4:L5"/>
    <mergeCell ref="M4:X4"/>
    <mergeCell ref="Y4:Y7"/>
    <mergeCell ref="Z4: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2024-10-28T01:22:31Z</dcterms:created>
  <dcterms:modified xsi:type="dcterms:W3CDTF">2024-10-28T01:24:17Z</dcterms:modified>
</cp:coreProperties>
</file>